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1325" windowHeight="6750" activeTab="2"/>
  </bookViews>
  <sheets>
    <sheet name="Доходы" sheetId="1" r:id="rId1"/>
    <sheet name="Расходы" sheetId="2" r:id="rId2"/>
    <sheet name="Источники" sheetId="3" r:id="rId3"/>
    <sheet name="Отчет о совместимости" sheetId="4" r:id="rId4"/>
  </sheets>
  <externalReferences>
    <externalReference r:id="rId7"/>
  </externalReferences>
  <definedNames>
    <definedName name="_xlnm.Print_Area" localSheetId="0">'Доходы'!$A$2:$F$74</definedName>
    <definedName name="_xlnm.Print_Area" localSheetId="1">'Расходы'!$A$1:$F$274</definedName>
  </definedNames>
  <calcPr fullCalcOnLoad="1"/>
</workbook>
</file>

<file path=xl/sharedStrings.xml><?xml version="1.0" encoding="utf-8"?>
<sst xmlns="http://schemas.openxmlformats.org/spreadsheetml/2006/main" count="789" uniqueCount="589">
  <si>
    <t>951  0309  0328501  500  000</t>
  </si>
  <si>
    <t>951  0309  0328501  540  000</t>
  </si>
  <si>
    <t>951  0309  0328501  540  200</t>
  </si>
  <si>
    <t>951  0309  0328501  540  240</t>
  </si>
  <si>
    <t>951  0309  0332006  000  000</t>
  </si>
  <si>
    <t>951  0309  0332006  200  000</t>
  </si>
  <si>
    <t>951  0309  0332006  240  000</t>
  </si>
  <si>
    <t>951  0309  0332006 244  000</t>
  </si>
  <si>
    <t>951  0309  0332006  244  226</t>
  </si>
  <si>
    <t>951  0309  0332006  244  300</t>
  </si>
  <si>
    <t>951  0309  0332006  244  340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</si>
  <si>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</si>
  <si>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Подпрограмма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</si>
  <si>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951  0309  0330000  000  000</t>
  </si>
  <si>
    <t>951  0309  0320000  000  000</t>
  </si>
  <si>
    <t xml:space="preserve">Муниципальная программа Ковалевского сельского поселения «Развитие транспортной системы» </t>
  </si>
  <si>
    <t xml:space="preserve">Подпрограмма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</si>
  <si>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 xml:space="preserve">Мероприятия  по содержанию автомо-бильных дорог общего пользования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(Иные закупки товаров, работ и услуг для обес-печения государственных </t>
  </si>
  <si>
    <t>951  0409  0400000  000  000</t>
  </si>
  <si>
    <t>951  0409 0410000  000  000</t>
  </si>
  <si>
    <t>951  0409  0412007  000  000</t>
  </si>
  <si>
    <t xml:space="preserve">Расходы по  ремонту и содержанию  автомобильных дорог общего пользования местного значения и искусственных сооружений в рамках подпрограммы «Развитие транспортной инфраструктуры Киселевского сельского поселения» муниципальной программы Ковалевского сельского поселения «Развитие транспортной системы» </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</si>
  <si>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</si>
  <si>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 xml:space="preserve">Мероприятия по обеспечению безопасно-сти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</si>
  <si>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951  0409 0420000  000  000</t>
  </si>
  <si>
    <t>951  0409 0422008  000  000</t>
  </si>
  <si>
    <t>951  0409   0422008  240  000</t>
  </si>
  <si>
    <t>951  0409  0422008  244  000</t>
  </si>
  <si>
    <t>951  0409   0422008  244  200</t>
  </si>
  <si>
    <t>951  0409   0422008  200  000</t>
  </si>
  <si>
    <t>951  0409   0422008  244  220</t>
  </si>
  <si>
    <t>951  0409  0422008  244  225</t>
  </si>
  <si>
    <t>Муниципальная программа Ковалевского сельского поселения «Благоустройство территории и жилищно-коммунальное хозяйство»</t>
  </si>
  <si>
    <t>Подпрограмма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</si>
  <si>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Мероприятия по организации уличного освещения, содержанию и ремонту объектов уличного освещения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</si>
  <si>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951  0503  0500000  000  000</t>
  </si>
  <si>
    <t>951  0503  0520000  000  000</t>
  </si>
  <si>
    <t>951  0503  0522009  000  000</t>
  </si>
  <si>
    <t>951  0503  0522009  200  000</t>
  </si>
  <si>
    <t>951  0503  0522009  240  000</t>
  </si>
  <si>
    <t>951  0503  0522009  244  000</t>
  </si>
  <si>
    <t>951  0503  0522009  244  200</t>
  </si>
  <si>
    <t>951  0503  0522009 244  220</t>
  </si>
  <si>
    <t>951  0503 0522009 244  223</t>
  </si>
  <si>
    <t>951  0503  0522009 244  225</t>
  </si>
  <si>
    <t>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</si>
  <si>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951  0503  0522010  000  000</t>
  </si>
  <si>
    <t>951  0309 0312005 244  300</t>
  </si>
  <si>
    <t>951  0309 0312005 244 340</t>
  </si>
  <si>
    <t>951  0503  0522010  200 000</t>
  </si>
  <si>
    <t>951  0503  0522010  240 000</t>
  </si>
  <si>
    <t>951  0503  0522010  244 000</t>
  </si>
  <si>
    <t>951  0503  05220103  244 200</t>
  </si>
  <si>
    <t>951  0503  0522010  244  220</t>
  </si>
  <si>
    <t>951  0503  0522010  244  225</t>
  </si>
  <si>
    <t>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</si>
  <si>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951  0503  0522012  000  000</t>
  </si>
  <si>
    <t>951  0503  0522012  200  000</t>
  </si>
  <si>
    <t>951  0503  0522012  240  000</t>
  </si>
  <si>
    <t>951  0503  0522012 244  000</t>
  </si>
  <si>
    <t>951  0503  0522012 244  200</t>
  </si>
  <si>
    <t>951  0503  0522012 244  220</t>
  </si>
  <si>
    <t>951  0503  05220120 244  225</t>
  </si>
  <si>
    <t>951  0503  05220120 244  226</t>
  </si>
  <si>
    <t>Муниципальная программа Ковалевского сельского поселения «Развитие культуры»</t>
  </si>
  <si>
    <t>Подпрограмма «Развитие культурно-досуговой деятельности» муниципальной программы Ковалевского сельского поселения «Развитие культуры»</t>
  </si>
  <si>
    <t>Расходы на обеспечение деятельности (оказание услуг) муниципальных учре-ждений Ковалевского сельского поселе-ния в рамках подпрограммы «Развитие культурно-досуговой деятельности» в рамках муниципальной программы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</si>
  <si>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</si>
  <si>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</si>
  <si>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</si>
  <si>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Подпрограмма «Развитие физкультурно-спортивной деятельностиа» муниципальной программы Ковалевского сельского поселения «Развитие физической культуры и спорта»</t>
  </si>
  <si>
    <t>951  0801  0600000  000  000</t>
  </si>
  <si>
    <t>951  0801  0610000  000  000</t>
  </si>
  <si>
    <t>951  0801  0610059  000  000</t>
  </si>
  <si>
    <t>951  0801  0610059  600  000</t>
  </si>
  <si>
    <t>951  0801  0610059  610  000</t>
  </si>
  <si>
    <t>951  0801  0610059  611  000</t>
  </si>
  <si>
    <t>951  0801  0610059 611  200</t>
  </si>
  <si>
    <t>951  0801  0610059 611  240</t>
  </si>
  <si>
    <t>951  0801  0610059 611  241</t>
  </si>
  <si>
    <t>951  0801  0620000  000  000</t>
  </si>
  <si>
    <t>951  0801  0620059  000  000</t>
  </si>
  <si>
    <t>951  0801  0620059  600  000</t>
  </si>
  <si>
    <t>951  0801  0620059  611  000</t>
  </si>
  <si>
    <t>951  0801  0620059  611  200</t>
  </si>
  <si>
    <t>951  0801  0620059  611  240</t>
  </si>
  <si>
    <t>951  0801  0620059  611  241</t>
  </si>
  <si>
    <t>951  1102  0700000  000  000</t>
  </si>
  <si>
    <t>951  1102  0710000  000  000</t>
  </si>
  <si>
    <t>951  1102  0712013  000  000</t>
  </si>
  <si>
    <t>951  1102  0712013  200  000</t>
  </si>
  <si>
    <t>951  1102  0712013  240  000</t>
  </si>
  <si>
    <t>951  1102  0712013  244  000</t>
  </si>
  <si>
    <t>951  1102  0712013  244  300</t>
  </si>
  <si>
    <t>951  1102  0712013  244  340</t>
  </si>
  <si>
    <t>"</t>
  </si>
  <si>
    <t>(расшифровка подписи)</t>
  </si>
  <si>
    <t>(подпись)</t>
  </si>
  <si>
    <t>Л.А. Соценко</t>
  </si>
  <si>
    <t>Главный бухгалтер</t>
  </si>
  <si>
    <t>С.А. Конюхова</t>
  </si>
  <si>
    <t>экономической службы</t>
  </si>
  <si>
    <t>Руководитель финансово-</t>
  </si>
  <si>
    <t>П.А. Ковалев</t>
  </si>
  <si>
    <t>Руководитель</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</si>
  <si>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</si>
  <si>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</si>
  <si>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</si>
  <si>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</si>
  <si>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</si>
  <si>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</si>
  <si>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</si>
  <si>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</si>
  <si>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</si>
  <si>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</si>
  <si>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</si>
  <si>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</si>
  <si>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</si>
  <si>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</si>
  <si>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</si>
  <si>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</si>
  <si>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 xml:space="preserve"> </t>
  </si>
  <si>
    <t>951010050000000000</t>
  </si>
  <si>
    <t>Изменение остатков средств на счетах по учету средств бюджета</t>
  </si>
  <si>
    <t>951  0104  0128501  540  251</t>
  </si>
  <si>
    <t>Непрограммные расходы Ковалевского сельского поселения</t>
  </si>
  <si>
    <t>951  0203  9900000  000  000</t>
  </si>
  <si>
    <t>951 0113  0222003 244 226</t>
  </si>
  <si>
    <t>951  0100  0000000  000  000</t>
  </si>
  <si>
    <t>951  0104  0000000  000  000</t>
  </si>
  <si>
    <t>951  0800  0000000  000  000</t>
  </si>
  <si>
    <t>951  0801  0000000  000  000</t>
  </si>
  <si>
    <t>951  0500  0000000  000  000</t>
  </si>
  <si>
    <t>951  0200  0000000  000  000</t>
  </si>
  <si>
    <t>951  0203  0000000  000  000</t>
  </si>
  <si>
    <t>х</t>
  </si>
  <si>
    <t>Национальная оборона</t>
  </si>
  <si>
    <t>Жилищно-коммунальное хозяйство</t>
  </si>
  <si>
    <t>Прочие межбюджетные трансферты, передаваемые бюджетам поселений</t>
  </si>
  <si>
    <t>Прочие межбюджетные трансферты, передаваемые бюджетам</t>
  </si>
  <si>
    <t>000  2  02  04999  00  0000  151</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</si>
  <si>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</si>
  <si>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</si>
  <si>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</si>
  <si>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</si>
  <si>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</si>
  <si>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</si>
  <si>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</si>
  <si>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</si>
  <si>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</si>
  <si>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</si>
  <si>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</si>
  <si>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</si>
  <si>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</si>
  <si>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</si>
  <si>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</si>
  <si>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</si>
  <si>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</si>
  <si>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</si>
  <si>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</si>
  <si>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</si>
  <si>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</si>
  <si>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</si>
  <si>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</si>
  <si>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</si>
  <si>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</si>
  <si>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</si>
  <si>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</si>
  <si>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Начисления на выплаты по оплате труда</t>
  </si>
  <si>
    <t>Услуги связи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</si>
  <si>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</si>
  <si>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</si>
  <si>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</si>
  <si>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</si>
  <si>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</si>
  <si>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</si>
  <si>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</si>
  <si>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</si>
  <si>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</si>
  <si>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Периодичность: месячная</t>
  </si>
  <si>
    <t>Неисполненные назначения</t>
  </si>
  <si>
    <t>НАЛОГОВЫЕ И НЕНАЛОГОВЫЕ ДОХОДЫ</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</si>
  <si>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</si>
  <si>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</si>
  <si>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</si>
  <si>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</si>
  <si>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</si>
  <si>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</si>
  <si>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</si>
  <si>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</si>
  <si>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</si>
  <si>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</si>
  <si>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</si>
  <si>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</si>
  <si>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</si>
  <si>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</si>
  <si>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</si>
  <si>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Мобилизационная и вневойсковая подготовка</t>
  </si>
  <si>
    <t>Коммунальное хозяйство</t>
  </si>
  <si>
    <t>Культура</t>
  </si>
  <si>
    <t>Иные межбюджетные трансферты</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</si>
  <si>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</si>
  <si>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</si>
  <si>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</si>
  <si>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</si>
  <si>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</si>
  <si>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xml:space="preserve">    по ОКАТО</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</si>
  <si>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</si>
  <si>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</si>
  <si>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</si>
  <si>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</si>
  <si>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</si>
  <si>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</si>
  <si>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</si>
  <si>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</si>
  <si>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</si>
  <si>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</si>
  <si>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</si>
  <si>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</si>
  <si>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</si>
  <si>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</si>
  <si>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</si>
  <si>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</si>
  <si>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</si>
  <si>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</si>
  <si>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</si>
  <si>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финансового органа    Администрация Киселевского сельского поселения</t>
  </si>
  <si>
    <t>Субвенции бюджетам поселений на осуществление первичного воинского учета на территориях, где отсутствуют военные комиссариаты</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</si>
  <si>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</si>
  <si>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</si>
  <si>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</si>
  <si>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</si>
  <si>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</si>
  <si>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</si>
  <si>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</si>
  <si>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</si>
  <si>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</si>
  <si>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</si>
  <si>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</si>
  <si>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</si>
  <si>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</si>
  <si>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</si>
  <si>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</si>
  <si>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</si>
  <si>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</si>
  <si>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</si>
  <si>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000  1  11  00000  00  0000  000</t>
  </si>
  <si>
    <t>000  1  11  05000  00  0000  120</t>
  </si>
  <si>
    <t>000  1  11  05010  00  0000  120</t>
  </si>
  <si>
    <t>000  2  00  00000  00  0000  000</t>
  </si>
  <si>
    <t>000  2  02  00000  00  0000  000</t>
  </si>
  <si>
    <t>000  2  02  03000  00  0000  151</t>
  </si>
  <si>
    <t>000  2  02  03015  00  0000  151</t>
  </si>
  <si>
    <t>000  2  02  03015  10  0000  151</t>
  </si>
  <si>
    <t>000  2  02  03024  00  0000  151</t>
  </si>
  <si>
    <t>000  2  02  03024  10  0000  151</t>
  </si>
  <si>
    <t>000  2  02  04999  10  0000  151</t>
  </si>
  <si>
    <t>Доходы бюджета - всего</t>
  </si>
  <si>
    <t>Утвержденные бюджетные 
назначения</t>
  </si>
  <si>
    <t>951  0503  0000000  000  000</t>
  </si>
  <si>
    <t>000  1  05  03000  01  0000  110</t>
  </si>
  <si>
    <t>000  1  05  01020  01  0000  110</t>
  </si>
  <si>
    <t>-</t>
  </si>
  <si>
    <t>Начисления на прочие выплаты</t>
  </si>
  <si>
    <t>Оплата труда  и начисления на выплаты по оплате труда</t>
  </si>
  <si>
    <t>951  0203  0013600  244  340</t>
  </si>
  <si>
    <t xml:space="preserve"> Прочая закупка товаров, работи  услуг для государственных(муниципальных) нужд</t>
  </si>
  <si>
    <t>Культура, кинематография.</t>
  </si>
  <si>
    <t>951  0502  7951300  244  220</t>
  </si>
  <si>
    <t>951  0309 0000000  000  000</t>
  </si>
  <si>
    <t>951  0300 0000000  000  000</t>
  </si>
  <si>
    <t>Расходы бюджета - всего</t>
  </si>
  <si>
    <t>951  0102  0000000  000  000</t>
  </si>
  <si>
    <t>951  0203  0013600  244  000</t>
  </si>
  <si>
    <t>951  1100  0000000  000  000</t>
  </si>
  <si>
    <t>Национальная безоопасность и правохранительная деятельность</t>
  </si>
  <si>
    <t>Начисления на  выплаты по оплате труда</t>
  </si>
  <si>
    <t>Начисления  на выплаты по оплате труда</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</si>
  <si>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</si>
  <si>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</si>
  <si>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</si>
  <si>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Увеличение стоимости основных средств</t>
  </si>
  <si>
    <t>Расходы</t>
  </si>
  <si>
    <t>951  0400  0000000  000  000</t>
  </si>
  <si>
    <t>951  0409  0000000  000  000</t>
  </si>
  <si>
    <t>951  0502  7951300  244  226</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</si>
  <si>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</si>
  <si>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000  1  05  03010  01  0000  110</t>
  </si>
  <si>
    <t>000  1  05  01021  01  0000  110</t>
  </si>
  <si>
    <t>000  1  05  01011  01  0000  110</t>
  </si>
  <si>
    <t>010</t>
  </si>
  <si>
    <t>000  1  01  02030  01  0000  110</t>
  </si>
  <si>
    <t>000  1  01  02020  01  0000  110</t>
  </si>
  <si>
    <t>951  0502  7951300  244  200</t>
  </si>
  <si>
    <t xml:space="preserve"> Расходы</t>
  </si>
  <si>
    <t>951  0203  0013600  244  300</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</si>
  <si>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</si>
  <si>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</si>
  <si>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</si>
  <si>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</si>
  <si>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</si>
  <si>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</si>
  <si>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</si>
  <si>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</si>
  <si>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</si>
  <si>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</si>
  <si>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951  0203  0013600  240  000</t>
  </si>
  <si>
    <t>951  0203  0013600  200  000</t>
  </si>
  <si>
    <t>Субсидии бюджетным учреждениям</t>
  </si>
  <si>
    <t>Налог на доходы физических лиц с доходов, полученных физическими лицами в  соответствии со ст. 228 Налогового кодекса Российской Федерации</t>
  </si>
  <si>
    <t>Налог, взимаемый с налогоплательщиков, выбравших в качестве объекта налогообложения доходы</t>
  </si>
  <si>
    <t>000  1  11  05013  10  0000  120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</si>
  <si>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</si>
  <si>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</si>
  <si>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</si>
  <si>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</si>
  <si>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</si>
  <si>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</si>
  <si>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</si>
  <si>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</si>
  <si>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</si>
  <si>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</si>
  <si>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000 2  02  04000  00  0000  151</t>
  </si>
  <si>
    <t>Другие общегосударственные вопросы</t>
  </si>
  <si>
    <t>951 0113 0000000 000 000</t>
  </si>
  <si>
    <t>Жилищное хозяйство</t>
  </si>
  <si>
    <t>Бюджетные инвестиции</t>
  </si>
  <si>
    <t>951  0501  0000000  000  000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</si>
  <si>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</si>
  <si>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</si>
  <si>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</si>
  <si>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</si>
  <si>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</si>
  <si>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</si>
  <si>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</si>
  <si>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томчисле казенных)</t>
  </si>
  <si>
    <t>14</t>
  </si>
  <si>
    <t>ОБЩЕГОСУДАРСТВЕННЫЕ ВОПРОСЫ</t>
  </si>
  <si>
    <t>951  0102  8810011  120  000</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</si>
  <si>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</si>
  <si>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</si>
  <si>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</si>
  <si>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</si>
  <si>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</si>
  <si>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</si>
  <si>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</si>
  <si>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</si>
  <si>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</si>
  <si>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951  0102   8810011  122  213</t>
  </si>
  <si>
    <t>951  0104  0120011 120  000</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</si>
  <si>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</si>
  <si>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</si>
  <si>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</si>
  <si>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</si>
  <si>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</si>
  <si>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</si>
  <si>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</si>
  <si>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</si>
  <si>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</si>
  <si>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951  0104 0120011  122  213</t>
  </si>
  <si>
    <t>951  0104  0120019 244  000</t>
  </si>
  <si>
    <t>951  0104   0120019 244  200</t>
  </si>
  <si>
    <t>951  0104   0120019 244  220</t>
  </si>
  <si>
    <t>951  0104   0120019 244  221</t>
  </si>
  <si>
    <t>951  0104   0120019 244  223</t>
  </si>
  <si>
    <t>951  0104   0120019  244  225</t>
  </si>
  <si>
    <t>951  0104   0120019 244  226</t>
  </si>
  <si>
    <t>951 0104   0120019  244  300</t>
  </si>
  <si>
    <t>951  0104   0120019  244  340</t>
  </si>
  <si>
    <t>951  0102  8810000  000  000</t>
  </si>
  <si>
    <t>951  0102  8800000  000  000</t>
  </si>
  <si>
    <t>Расходы на выплаты персоналу государственных (муниципальных) органов</t>
  </si>
  <si>
    <t>951  0102  8810011  000  000</t>
  </si>
  <si>
    <t>951  0104  0100000  000  000</t>
  </si>
  <si>
    <t>951  0104  0120000  000  000</t>
  </si>
  <si>
    <t>951  0104  0120011 000  000</t>
  </si>
  <si>
    <t>951  0104  0120019 000  000</t>
  </si>
  <si>
    <t>Иные закупки товаров, работ и услуг для обеспечения государственных (муниципальных) нужд</t>
  </si>
  <si>
    <t>951  0104  0120019 240  000</t>
  </si>
  <si>
    <t>Непрограммные расходы поселения</t>
  </si>
  <si>
    <t>951 0104 9900000 000 000</t>
  </si>
  <si>
    <t xml:space="preserve">Непрограммные расходы </t>
  </si>
  <si>
    <t>951 0104 9990000 000 000</t>
  </si>
  <si>
    <t>951 0104 9997239 000 000</t>
  </si>
  <si>
    <t xml:space="preserve">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2.7,2.9, 3.2, 4.1, 4.4,5.1,5.2, 6.2,6.3,6.4,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t>
  </si>
  <si>
    <t>951 0104 9997239 240 000</t>
  </si>
  <si>
    <t>951  0104  9997239  244  000</t>
  </si>
  <si>
    <t>951  0104  9997239 244  300</t>
  </si>
  <si>
    <t>951  0104  9997239 244  340</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</si>
  <si>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</si>
  <si>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</si>
  <si>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Фонд оплаты труда казенных учреждений и взносы по обязательному социальному страхованию</t>
  </si>
  <si>
    <t>Иные выплаты персоналу казенных учреждений, за исключением фонда оплаты труда</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</si>
  <si>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</si>
  <si>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</si>
  <si>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</si>
  <si>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</si>
  <si>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</si>
  <si>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</si>
  <si>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</si>
  <si>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</si>
  <si>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Финансовое обеспечение непредвиденных расходов</t>
  </si>
  <si>
    <t>951 0111 9900000 000 000</t>
  </si>
  <si>
    <t>951 0111 9910000 000 000</t>
  </si>
  <si>
    <t>951  0111  9919030  000  000</t>
  </si>
  <si>
    <t>951  0111  9919030  800  000</t>
  </si>
  <si>
    <t>951  0111  9919030  870  000</t>
  </si>
  <si>
    <t>Резервные средства</t>
  </si>
  <si>
    <t>951  0111  9919030  870  200</t>
  </si>
  <si>
    <t>951  0111  9919030  870  290</t>
  </si>
  <si>
    <t>951 0113 0100000 000 000</t>
  </si>
  <si>
    <t>951 0113 0120000 000 000</t>
  </si>
  <si>
    <t>951 0113 0129999 000 000</t>
  </si>
  <si>
    <t>951 0113 0129999 800 000</t>
  </si>
  <si>
    <t>951  0104  0120019 200  000</t>
  </si>
  <si>
    <t>951  0203  9995118  121  213</t>
  </si>
  <si>
    <t>951  0203  9995118  121  211</t>
  </si>
  <si>
    <t>951  0203  9995118  121  210</t>
  </si>
  <si>
    <t>951  0203  9995118  121  200</t>
  </si>
  <si>
    <t>951  0203  9995118  120  200</t>
  </si>
  <si>
    <t>951  0203  9995118  100  000</t>
  </si>
  <si>
    <t>Муниципальная программа Киселевского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</si>
  <si>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951  0409  0412020  200  000</t>
  </si>
  <si>
    <t>951  0409  0412020  240  000</t>
  </si>
  <si>
    <t>951  0409  0412020  244  000</t>
  </si>
  <si>
    <t>951  0409  0412020  244  200</t>
  </si>
  <si>
    <t>951  0409  0412020  244  220</t>
  </si>
  <si>
    <t>951  0409  0412020  244  225</t>
  </si>
  <si>
    <t>НАЦИОНАЛЬНАЯ  ЭКОНОМИКА</t>
  </si>
  <si>
    <t>Дорожное хозяйство (дорожные фонды)</t>
  </si>
  <si>
    <t>951  0409  0417351  000  000</t>
  </si>
  <si>
    <t>951  0409   0417351  200  000</t>
  </si>
  <si>
    <t>951  0409   0417351  240  000</t>
  </si>
  <si>
    <t>951  0409   0417351  244  000</t>
  </si>
  <si>
    <t>951  0409   0417351  244  200</t>
  </si>
  <si>
    <t>951  0409   0417351  244  220</t>
  </si>
  <si>
    <t>951  0409   0417351  244  225</t>
  </si>
  <si>
    <t>951 0113 0129999 850 000</t>
  </si>
  <si>
    <t>951 0113 0129999 852 200</t>
  </si>
  <si>
    <t>951 0113 0129999 852 290</t>
  </si>
  <si>
    <t>951 0113 0129999 851 000</t>
  </si>
  <si>
    <t>951 0113 0129999 851 200</t>
  </si>
  <si>
    <t>951 0113 0129999 851 290</t>
  </si>
  <si>
    <t>Уплата налогов, сборов и иных платежей</t>
  </si>
  <si>
    <t>Уплата налога на имущество организаций и земельного налога</t>
  </si>
  <si>
    <t>951  0501  0817316  000  000</t>
  </si>
  <si>
    <t>951  0501  0817316  400  000</t>
  </si>
  <si>
    <t>951  0501  0817316  410  000</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</si>
  <si>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муниципальной программы Киселевского сельского поселения  « Обеспечение доступным и комфортным жильем населения Киселевского сельского поселения</t>
  </si>
  <si>
    <t>Капитальные вложения в объекты недвижимого имущества государственной (муниципальной) собственности</t>
  </si>
  <si>
    <t>951  0501  0817316  412  000</t>
  </si>
  <si>
    <t>951  0501  0817316  412  300</t>
  </si>
  <si>
    <t>951  0501  0817316  412  310</t>
  </si>
  <si>
    <t>Бюджетные инвестиции на приобретение объектов недвижимого имущества в государственную (муниципальную) собственность</t>
  </si>
  <si>
    <t>951  0501 0812036 000  000</t>
  </si>
  <si>
    <t>951  0501 0812036 400  000</t>
  </si>
  <si>
    <t>951  0501 0812036 410  000</t>
  </si>
  <si>
    <t>951  0501 0812036 412  000</t>
  </si>
  <si>
    <t>951  0501 0812036 412  300</t>
  </si>
  <si>
    <t>951  0501 0812036 412  310</t>
  </si>
  <si>
    <t>Расходы на софинансирование  по переселению граждан из многоквартирного аварийного жилищного фонда, признанного непригодным для проживания, аварийным и подлежащим сносу в рамках подпрограммы «Оказание мер государственной поддержки в улучшении жилищных условий отдельным категориям граждан» муниципальной программы Киселевского сельского поселения « Обеспечение доступным и комфортным жильем населения Киселевского сельского поселения»</t>
  </si>
  <si>
    <t>951 0502 0000000 000 000</t>
  </si>
  <si>
    <t xml:space="preserve">Мероприятия по содержанию и ремонту объектов коммунального хозяйства в рамках подпрограммы «Развитие жилищно-коммунального хозяйства Киселевского сельского поселения» муниципальной программы Киселевского сельского поселения «Благоустройство территории и жилищно-коммунальное хозяйство» </t>
  </si>
  <si>
    <t>951 0502 0512026 244   000</t>
  </si>
  <si>
    <t>951 0502 0512026 240   000</t>
  </si>
  <si>
    <t>951 0502 0512026 200   000</t>
  </si>
  <si>
    <t>951 0502 0512026 000   000</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</si>
  <si>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</si>
  <si>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</si>
  <si>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Безвозмездные перечисления государственным и муниципальным организациям</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</si>
  <si>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</si>
  <si>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</si>
  <si>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</si>
  <si>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</si>
  <si>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</si>
  <si>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</si>
  <si>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</si>
  <si>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</si>
  <si>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</si>
  <si>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</si>
  <si>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</si>
  <si>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</si>
  <si>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</si>
  <si>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</si>
  <si>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</si>
  <si>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</si>
  <si>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 xml:space="preserve">Мероприятия по развитию физической культуры и спорта Киселевского сельского поселения  в рамках подпрограммы «Развитие массовой физической культуры и спорта Киселевского сельского поселения» муниципальной программы Киселевского сельского поселения  «Развитие физической культуры и спорта» </t>
  </si>
  <si>
    <t>951  1102  0000000  000  000</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</si>
  <si>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</si>
  <si>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</si>
  <si>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000  2  02  01000  00  0000 151</t>
  </si>
  <si>
    <t>000  2  02  01001  00  0000 151</t>
  </si>
  <si>
    <t>000  2  02  01001  10  0000 151</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</si>
  <si>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</si>
  <si>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</si>
  <si>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</si>
  <si>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02</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</si>
  <si>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</si>
  <si>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Денежные взыскания (штрафы), установленные законами субъектов Российской Федерации за несоблюдение муниципальных правовых актов</t>
  </si>
  <si>
    <t>ШТРАФЫ, САНКЦИИ, ВОЗМЕЩЕНИЕ УЩЕРБА</t>
  </si>
  <si>
    <t>000  1  16  00000  00 0000  000</t>
  </si>
  <si>
    <t>000  1  16  51000  02 0000  140</t>
  </si>
  <si>
    <t>000  1  16  51040 02 0000   140</t>
  </si>
  <si>
    <t>Обеспечение функционирования Главы Ковалевского сельского поселения</t>
  </si>
  <si>
    <t>Глава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</si>
  <si>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поселения </t>
  </si>
  <si>
    <t>Муниципальная программа  Ковалевского сельского поселения «Управление муниципальными финансами»</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</si>
  <si>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</si>
  <si>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 xml:space="preserve">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 </t>
  </si>
  <si>
    <t xml:space="preserve">Расходы на обеспечение деятельности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</si>
  <si>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951  0104  0120019 100  000</t>
  </si>
  <si>
    <t>951  0104  0120019 120  000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</si>
  <si>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</si>
  <si>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</si>
  <si>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</si>
  <si>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</si>
  <si>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</si>
  <si>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органов местного самоуправления  Ковалевского сельского поселения</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</si>
  <si>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</si>
  <si>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</si>
  <si>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</si>
  <si>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 xml:space="preserve">Официальная публикация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 </t>
  </si>
  <si>
    <t>Муниципальная программа  Ковалевского сельского поселения «Муниципальная политика»</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</si>
  <si>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самоуправленияа» муниципальной программы   Ковалевского сельского поселения «Муниципальная политика»</t>
  </si>
  <si>
    <t xml:space="preserve">Мероприятия по повышению профессиональных компетенций кадров муниципального управления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 </t>
  </si>
  <si>
    <t>951 0113 0200000 000 000</t>
  </si>
  <si>
    <t>951 0113 0212002 000 000</t>
  </si>
  <si>
    <t>951 0113 0210000 000 000</t>
  </si>
  <si>
    <t>Иные мероприятия в сфере общегосудар-ственного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t>
  </si>
  <si>
    <t>951  0113   0212002 244  226</t>
  </si>
  <si>
    <t>951 0113   0212002 244  220</t>
  </si>
  <si>
    <t>951  0113   0212002 244  200</t>
  </si>
  <si>
    <t>951  0113 0212002 244  000</t>
  </si>
  <si>
    <t>951  0113 0212002 240  000</t>
  </si>
  <si>
    <t>951 0113 02120021 200  000</t>
  </si>
  <si>
    <t>951 0113 0222003 000 000</t>
  </si>
  <si>
    <t>951 0113 0222003 200 000</t>
  </si>
  <si>
    <t>951 0113 0222003 240 000</t>
  </si>
  <si>
    <t>951 0113 0222003 244 000</t>
  </si>
  <si>
    <t>951 0113 0222003 244 200</t>
  </si>
  <si>
    <t>Подпрограмма "Обеспечение реализации муниципальной программы Ковалевского сельского поселения "Муниципальная политика"</t>
  </si>
  <si>
    <t>951 0113 0220000 000 000</t>
  </si>
  <si>
    <t>951 0113  0222003 244 220</t>
  </si>
  <si>
    <t>951  0113   0222004 000  000</t>
  </si>
  <si>
    <t>951 0113   0222004  200  000</t>
  </si>
  <si>
    <t>951  0113   0222004  240  000</t>
  </si>
  <si>
    <t>951 0113   0222004  244  000</t>
  </si>
  <si>
    <t>951  0113   0222004  244  200</t>
  </si>
  <si>
    <t>951  0113   0222004  244  220</t>
  </si>
  <si>
    <t>951  0113   0222004  244  290</t>
  </si>
  <si>
    <t>951  0113  0122001 200  000</t>
  </si>
  <si>
    <t>951 0113  0122001 240  000</t>
  </si>
  <si>
    <t>951  0113 0122001 244  000</t>
  </si>
  <si>
    <t>951  0113   0122001 244  200</t>
  </si>
  <si>
    <t>951  0113   0122001 244  220</t>
  </si>
  <si>
    <t>951  0113   0122001 244  226</t>
  </si>
  <si>
    <t xml:space="preserve">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Ковалевского сельского поселения </t>
  </si>
  <si>
    <t>951  0203  9995118  000  000</t>
  </si>
  <si>
    <t>951  0309  0300000  000  000</t>
  </si>
  <si>
    <t>Подпрограмма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</si>
  <si>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 xml:space="preserve">Мероприятия по обеспечению пожарной безопасности в рамках подпрограммы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</si>
  <si>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951  0309  0310000  000  000</t>
  </si>
  <si>
    <t>951  0309  0312005  000  000</t>
  </si>
  <si>
    <t>951  0309  0312005  200  000</t>
  </si>
  <si>
    <t>951  0309  0312005  244  000</t>
  </si>
  <si>
    <t>951  0309  0312005  240  000</t>
  </si>
  <si>
    <t>951  0309  0312005  244  200</t>
  </si>
  <si>
    <t>951  0309  0312005  244  220</t>
  </si>
  <si>
    <t>951  0309 0312005 244  226</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</si>
  <si>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</si>
  <si>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Мероприятия по обеспечению безопасности на водных объектах в рамках подпрограм-мы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</si>
  <si>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951  0309  0328501  000  000</t>
  </si>
  <si>
    <t>951  0309  0328501  540  251</t>
  </si>
  <si>
    <t>марта</t>
  </si>
  <si>
    <t>01.03.2014</t>
  </si>
  <si>
    <t>на 1 марта 2014</t>
  </si>
  <si>
    <t>000  1  16  90050 10 0000   140</t>
  </si>
  <si>
    <t>000  1  16  90000 00 0000   140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</si>
  <si>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</si>
  <si>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</si>
  <si>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Отчет о совместимости для 117_na_01.03.2014.xls</t>
  </si>
  <si>
    <t>Дата отчета: 05.03.2014 17:16</t>
  </si>
  <si>
    <t>Некоторые свойства данной книги не поддерживаются более ранними версиями Excel.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</si>
  <si>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</si>
  <si>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</si>
  <si>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Версия</t>
  </si>
  <si>
    <t>Книга содержит формулы, которые ссылаются на другие закрытые книги. Если связанные книги закрыты, то при пересчете в более ранних версиях Excel значения этих формул будут ограничены 255 знаками.</t>
  </si>
  <si>
    <t>Доходы'!A22:A27</t>
  </si>
  <si>
    <t>Excel 97-2003</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</si>
</sst>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 \-\ #,##0.00;\ \-"/>
    <numFmt numFmtId="178" formatCode="#,##0.00;\ \-\ ;\ \-"/>
    <numFmt numFmtId="179" formatCode="#,##0.0"/>
    <numFmt numFmtId="180" formatCode="_-* #,##0.0_р_._-;\-* #,##0.0_р_._-;_-* &quot;-&quot;?_р_._-;_-@_-"/>
    <numFmt numFmtId="181" formatCode="0.0"/>
    <numFmt numFmtId="182" formatCode="#,##0.00_ ;\-#,##0.00\ "/>
    <numFmt numFmtId="183" formatCode="_-* #,##0.0_р_._-;\-* #,##0.0_р_._-;_-* &quot;-&quot;_р_._-;_-@_-"/>
    <numFmt numFmtId="184" formatCode="_-* #,##0.00_р_._-;\-* #,##0.00_р_._-;_-* &quot;-&quot;_р_._-;_-@_-"/>
    <numFmt numFmtId="185" formatCode="_-* #,##0.0\ _р_._-;\-* #,##0.0\ _р_._-;_-* &quot;-&quot;\ _р_._-;_-@_-"/>
    <numFmt numFmtId="186" formatCode="_-* #,##0.00\ _р_._-;\-* #,##0.00\ _р_._-;_-* &quot;-&quot;\ _р_._-;_-@_-"/>
  </numFmts>
  <fonts count="49">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b/>
      <sz val="8"/>
      <name val="Arial"/>
      <family val="2"/>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medium"/>
      <right style="medium"/>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thin"/>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thin"/>
      <top style="medium"/>
      <bottom style="thin"/>
    </border>
    <border>
      <left style="thin"/>
      <right style="thin"/>
      <top style="medium"/>
      <bottom style="thin"/>
    </border>
    <border>
      <left style="thin"/>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1" borderId="0" applyNumberFormat="0" applyBorder="0" applyAlignment="0" applyProtection="0"/>
  </cellStyleXfs>
  <cellXfs count="220">
    <xf numFmtId="0" fontId="0" fillId="0" borderId="0" xfId="0" applyAlignment="1">
      <alignment/>
    </xf>
    <xf numFmtId="0" fontId="0" fillId="0" borderId="0" xfId="0" applyAlignment="1">
      <alignment wrapText="1"/>
    </xf>
    <xf numFmtId="0" fontId="0" fillId="0" borderId="0" xfId="0" applyAlignment="1">
      <alignment/>
    </xf>
    <xf numFmtId="49" fontId="2" fillId="0" borderId="10" xfId="0" applyNumberFormat="1" applyFont="1" applyBorder="1" applyAlignment="1">
      <alignment horizontal="center" vertical="top" wrapText="1"/>
    </xf>
    <xf numFmtId="49" fontId="3" fillId="0" borderId="10" xfId="0" applyNumberFormat="1" applyFont="1" applyBorder="1"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0" fillId="0" borderId="0" xfId="0" applyFont="1" applyAlignment="1">
      <alignment/>
    </xf>
    <xf numFmtId="0" fontId="3" fillId="0" borderId="0" xfId="0" applyFont="1" applyFill="1" applyAlignment="1">
      <alignment/>
    </xf>
    <xf numFmtId="49" fontId="2" fillId="0" borderId="14" xfId="0" applyNumberFormat="1" applyFont="1" applyFill="1" applyBorder="1" applyAlignment="1">
      <alignment horizontal="center" vertical="top" wrapText="1"/>
    </xf>
    <xf numFmtId="49" fontId="2" fillId="0" borderId="12" xfId="0" applyNumberFormat="1" applyFont="1" applyFill="1" applyBorder="1" applyAlignment="1">
      <alignment horizontal="center" vertical="top" wrapText="1"/>
    </xf>
    <xf numFmtId="0" fontId="3" fillId="0" borderId="0" xfId="0" applyFont="1" applyFill="1" applyAlignment="1">
      <alignment horizontal="center"/>
    </xf>
    <xf numFmtId="4" fontId="3" fillId="0" borderId="10" xfId="0" applyNumberFormat="1" applyFont="1" applyFill="1" applyBorder="1" applyAlignment="1">
      <alignment horizontal="right"/>
    </xf>
    <xf numFmtId="4" fontId="3" fillId="0" borderId="10" xfId="0" applyNumberFormat="1" applyFont="1" applyFill="1" applyBorder="1" applyAlignment="1">
      <alignment/>
    </xf>
    <xf numFmtId="0" fontId="3" fillId="0" borderId="0" xfId="0" applyFont="1" applyFill="1" applyAlignment="1">
      <alignment wrapText="1"/>
    </xf>
    <xf numFmtId="49" fontId="3" fillId="0" borderId="14" xfId="0" applyNumberFormat="1" applyFont="1" applyBorder="1" applyAlignment="1">
      <alignment horizontal="center"/>
    </xf>
    <xf numFmtId="4" fontId="3" fillId="0" borderId="0" xfId="0" applyNumberFormat="1" applyFont="1" applyFill="1" applyAlignment="1">
      <alignment/>
    </xf>
    <xf numFmtId="49" fontId="3" fillId="0" borderId="10" xfId="0" applyNumberFormat="1" applyFont="1" applyBorder="1" applyAlignment="1">
      <alignment horizontal="center" vertical="top" wrapText="1"/>
    </xf>
    <xf numFmtId="0" fontId="0" fillId="0" borderId="0" xfId="0" applyFont="1" applyAlignment="1">
      <alignment horizontal="center"/>
    </xf>
    <xf numFmtId="4" fontId="3" fillId="0" borderId="0" xfId="0" applyNumberFormat="1" applyFont="1" applyFill="1" applyAlignment="1">
      <alignment wrapText="1"/>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 fontId="4" fillId="0" borderId="10" xfId="0" applyNumberFormat="1" applyFont="1" applyFill="1" applyBorder="1" applyAlignment="1">
      <alignment/>
    </xf>
    <xf numFmtId="49" fontId="3" fillId="0" borderId="11" xfId="0" applyNumberFormat="1" applyFont="1" applyBorder="1" applyAlignment="1">
      <alignment horizontal="center"/>
    </xf>
    <xf numFmtId="0" fontId="3" fillId="0" borderId="13" xfId="0" applyNumberFormat="1" applyFont="1" applyBorder="1" applyAlignment="1">
      <alignment wrapText="1"/>
    </xf>
    <xf numFmtId="0" fontId="3" fillId="0" borderId="15" xfId="0" applyNumberFormat="1" applyFont="1" applyBorder="1" applyAlignment="1">
      <alignment wrapText="1"/>
    </xf>
    <xf numFmtId="49" fontId="3" fillId="0" borderId="13" xfId="0" applyNumberFormat="1" applyFont="1" applyBorder="1" applyAlignment="1">
      <alignment horizontal="center"/>
    </xf>
    <xf numFmtId="49" fontId="3" fillId="0" borderId="16" xfId="0" applyNumberFormat="1" applyFont="1" applyBorder="1" applyAlignment="1">
      <alignment/>
    </xf>
    <xf numFmtId="0" fontId="3" fillId="32" borderId="10" xfId="0" applyNumberFormat="1" applyFont="1" applyFill="1" applyBorder="1" applyAlignment="1">
      <alignment wrapText="1"/>
    </xf>
    <xf numFmtId="49" fontId="3" fillId="32" borderId="10" xfId="55" applyNumberFormat="1" applyFont="1" applyFill="1" applyBorder="1">
      <alignment/>
      <protection/>
    </xf>
    <xf numFmtId="0" fontId="3" fillId="32" borderId="10" xfId="55" applyNumberFormat="1" applyFont="1" applyFill="1" applyBorder="1" applyAlignment="1">
      <alignment wrapText="1"/>
      <protection/>
    </xf>
    <xf numFmtId="4" fontId="3" fillId="0" borderId="10" xfId="0" applyNumberFormat="1" applyFont="1" applyFill="1" applyBorder="1" applyAlignment="1">
      <alignment horizontal="center"/>
    </xf>
    <xf numFmtId="49" fontId="3" fillId="32" borderId="10" xfId="0" applyNumberFormat="1" applyFont="1" applyFill="1" applyBorder="1" applyAlignment="1">
      <alignment horizontal="center"/>
    </xf>
    <xf numFmtId="49" fontId="3" fillId="0" borderId="16" xfId="0" applyNumberFormat="1" applyFont="1" applyBorder="1" applyAlignment="1">
      <alignment horizontal="center"/>
    </xf>
    <xf numFmtId="49" fontId="3" fillId="0" borderId="10" xfId="0" applyNumberFormat="1" applyFont="1" applyBorder="1" applyAlignment="1">
      <alignment horizontal="center"/>
    </xf>
    <xf numFmtId="4" fontId="2" fillId="0" borderId="10" xfId="0" applyNumberFormat="1" applyFont="1" applyFill="1" applyBorder="1" applyAlignment="1">
      <alignment/>
    </xf>
    <xf numFmtId="4" fontId="11" fillId="0" borderId="10" xfId="0" applyNumberFormat="1" applyFont="1" applyFill="1" applyBorder="1" applyAlignment="1">
      <alignment/>
    </xf>
    <xf numFmtId="0" fontId="3" fillId="0" borderId="11" xfId="0" applyNumberFormat="1" applyFont="1" applyFill="1" applyBorder="1" applyAlignment="1">
      <alignment wrapText="1"/>
    </xf>
    <xf numFmtId="49" fontId="3" fillId="0" borderId="10" xfId="0" applyNumberFormat="1" applyFont="1" applyFill="1" applyBorder="1" applyAlignment="1">
      <alignment horizontal="center"/>
    </xf>
    <xf numFmtId="4" fontId="3" fillId="0" borderId="10" xfId="0" applyNumberFormat="1" applyFont="1" applyFill="1" applyBorder="1" applyAlignment="1" applyProtection="1">
      <alignment/>
      <protection locked="0"/>
    </xf>
    <xf numFmtId="0" fontId="3" fillId="0" borderId="17" xfId="55" applyNumberFormat="1" applyFont="1" applyBorder="1" applyAlignment="1">
      <alignment wrapText="1"/>
      <protection/>
    </xf>
    <xf numFmtId="49" fontId="3" fillId="0" borderId="16" xfId="55" applyNumberFormat="1" applyFont="1" applyBorder="1" applyAlignment="1">
      <alignment horizontal="center"/>
      <protection/>
    </xf>
    <xf numFmtId="49" fontId="3" fillId="0" borderId="16" xfId="55" applyNumberFormat="1" applyFont="1" applyBorder="1">
      <alignment/>
      <protection/>
    </xf>
    <xf numFmtId="0" fontId="3" fillId="0" borderId="16" xfId="0" applyNumberFormat="1" applyFont="1" applyBorder="1" applyAlignment="1">
      <alignment wrapText="1"/>
    </xf>
    <xf numFmtId="0" fontId="3" fillId="0" borderId="10" xfId="55" applyNumberFormat="1" applyFont="1" applyBorder="1" applyAlignment="1">
      <alignment wrapText="1"/>
      <protection/>
    </xf>
    <xf numFmtId="49" fontId="3" fillId="0" borderId="10" xfId="55" applyNumberFormat="1" applyFont="1" applyBorder="1" applyAlignment="1">
      <alignment horizontal="center"/>
      <protection/>
    </xf>
    <xf numFmtId="49" fontId="3" fillId="0" borderId="10" xfId="55" applyNumberFormat="1" applyFont="1" applyBorder="1">
      <alignment/>
      <protection/>
    </xf>
    <xf numFmtId="0" fontId="0" fillId="32" borderId="10" xfId="55" applyNumberFormat="1" applyFont="1" applyFill="1" applyBorder="1" applyAlignment="1">
      <alignment wrapText="1"/>
      <protection/>
    </xf>
    <xf numFmtId="0" fontId="3" fillId="0" borderId="10" xfId="0" applyNumberFormat="1" applyFont="1" applyBorder="1" applyAlignment="1">
      <alignment wrapText="1"/>
    </xf>
    <xf numFmtId="1" fontId="3" fillId="0" borderId="18" xfId="0" applyNumberFormat="1" applyFont="1" applyFill="1" applyBorder="1" applyAlignment="1">
      <alignment horizontal="center"/>
    </xf>
    <xf numFmtId="0" fontId="3" fillId="0" borderId="19" xfId="0" applyNumberFormat="1" applyFont="1" applyFill="1" applyBorder="1" applyAlignment="1">
      <alignment wrapText="1"/>
    </xf>
    <xf numFmtId="1" fontId="3" fillId="0" borderId="20" xfId="0" applyNumberFormat="1" applyFont="1" applyFill="1" applyBorder="1" applyAlignment="1">
      <alignment horizontal="center"/>
    </xf>
    <xf numFmtId="4" fontId="3" fillId="0" borderId="16" xfId="0" applyNumberFormat="1" applyFont="1" applyFill="1" applyBorder="1" applyAlignment="1">
      <alignment horizontal="right"/>
    </xf>
    <xf numFmtId="4" fontId="3" fillId="0" borderId="20" xfId="0" applyNumberFormat="1" applyFont="1" applyFill="1" applyBorder="1" applyAlignment="1">
      <alignment horizontal="right"/>
    </xf>
    <xf numFmtId="1" fontId="3" fillId="0" borderId="21" xfId="0" applyNumberFormat="1" applyFont="1" applyFill="1" applyBorder="1" applyAlignment="1">
      <alignment horizontal="center"/>
    </xf>
    <xf numFmtId="0" fontId="3" fillId="0" borderId="11" xfId="0" applyNumberFormat="1" applyFont="1" applyFill="1" applyBorder="1" applyAlignment="1">
      <alignment vertical="top" wrapText="1"/>
    </xf>
    <xf numFmtId="0" fontId="3" fillId="0" borderId="11" xfId="0" applyNumberFormat="1" applyFont="1" applyFill="1" applyBorder="1" applyAlignment="1">
      <alignment horizontal="left" vertical="top" wrapText="1"/>
    </xf>
    <xf numFmtId="0" fontId="2" fillId="0" borderId="11" xfId="0" applyNumberFormat="1" applyFont="1" applyFill="1" applyBorder="1" applyAlignment="1">
      <alignment wrapText="1"/>
    </xf>
    <xf numFmtId="0" fontId="3" fillId="0" borderId="11" xfId="54" applyNumberFormat="1" applyFont="1" applyFill="1" applyBorder="1" applyAlignment="1">
      <alignment wrapText="1"/>
      <protection/>
    </xf>
    <xf numFmtId="0" fontId="3" fillId="0" borderId="10" xfId="0" applyNumberFormat="1" applyFont="1" applyFill="1" applyBorder="1" applyAlignment="1">
      <alignment wrapText="1"/>
    </xf>
    <xf numFmtId="0" fontId="3" fillId="0" borderId="11" xfId="0" applyFont="1" applyFill="1" applyBorder="1" applyAlignment="1">
      <alignment horizontal="left" wrapText="1"/>
    </xf>
    <xf numFmtId="0" fontId="4" fillId="0" borderId="10" xfId="0" applyFont="1" applyFill="1" applyBorder="1" applyAlignment="1">
      <alignment vertical="distributed" wrapText="1"/>
    </xf>
    <xf numFmtId="0" fontId="12" fillId="0" borderId="11" xfId="0" applyNumberFormat="1" applyFont="1" applyFill="1" applyBorder="1" applyAlignment="1">
      <alignment wrapText="1"/>
    </xf>
    <xf numFmtId="1" fontId="2" fillId="0" borderId="18" xfId="0" applyNumberFormat="1" applyFont="1" applyFill="1" applyBorder="1" applyAlignment="1">
      <alignment horizontal="center"/>
    </xf>
    <xf numFmtId="49" fontId="2" fillId="0" borderId="10" xfId="0" applyNumberFormat="1" applyFont="1" applyFill="1" applyBorder="1" applyAlignment="1">
      <alignment horizontal="center"/>
    </xf>
    <xf numFmtId="0" fontId="2" fillId="0" borderId="11" xfId="54" applyNumberFormat="1" applyFont="1" applyFill="1" applyBorder="1" applyAlignment="1">
      <alignment wrapText="1"/>
      <protection/>
    </xf>
    <xf numFmtId="49" fontId="2" fillId="0" borderId="10" xfId="54" applyNumberFormat="1" applyFont="1" applyFill="1" applyBorder="1" applyAlignment="1">
      <alignment horizontal="center"/>
      <protection/>
    </xf>
    <xf numFmtId="49" fontId="3" fillId="0" borderId="10" xfId="54" applyNumberFormat="1" applyFont="1" applyFill="1" applyBorder="1" applyAlignment="1">
      <alignment horizontal="center"/>
      <protection/>
    </xf>
    <xf numFmtId="49" fontId="2" fillId="0" borderId="10" xfId="0" applyNumberFormat="1" applyFont="1" applyFill="1" applyBorder="1" applyAlignment="1">
      <alignment horizontal="left"/>
    </xf>
    <xf numFmtId="49" fontId="3" fillId="0" borderId="10" xfId="0" applyNumberFormat="1" applyFont="1" applyFill="1" applyBorder="1" applyAlignment="1">
      <alignment horizontal="left"/>
    </xf>
    <xf numFmtId="0" fontId="3" fillId="0" borderId="11" xfId="0" applyFont="1" applyFill="1" applyBorder="1" applyAlignment="1">
      <alignment wrapText="1"/>
    </xf>
    <xf numFmtId="1" fontId="3" fillId="0" borderId="22" xfId="0" applyNumberFormat="1" applyFont="1" applyFill="1" applyBorder="1" applyAlignment="1">
      <alignment horizontal="center"/>
    </xf>
    <xf numFmtId="177" fontId="3" fillId="0" borderId="10" xfId="0" applyNumberFormat="1" applyFont="1" applyFill="1" applyBorder="1" applyAlignment="1" applyProtection="1">
      <alignment horizontal="center"/>
      <protection locked="0"/>
    </xf>
    <xf numFmtId="177" fontId="4" fillId="0" borderId="10" xfId="0" applyNumberFormat="1" applyFont="1" applyFill="1" applyBorder="1" applyAlignment="1">
      <alignment horizontal="center"/>
    </xf>
    <xf numFmtId="177" fontId="3" fillId="0" borderId="10" xfId="0" applyNumberFormat="1" applyFont="1" applyFill="1" applyBorder="1" applyAlignment="1" applyProtection="1">
      <alignment horizontal="center"/>
      <protection/>
    </xf>
    <xf numFmtId="177" fontId="3" fillId="0" borderId="10" xfId="0" applyNumberFormat="1" applyFont="1" applyFill="1" applyBorder="1" applyAlignment="1">
      <alignment horizontal="center"/>
    </xf>
    <xf numFmtId="177" fontId="2" fillId="0" borderId="10" xfId="0" applyNumberFormat="1" applyFont="1" applyFill="1" applyBorder="1" applyAlignment="1">
      <alignment horizontal="center"/>
    </xf>
    <xf numFmtId="177" fontId="11" fillId="0" borderId="10" xfId="0" applyNumberFormat="1" applyFont="1" applyFill="1" applyBorder="1" applyAlignment="1">
      <alignment horizontal="center"/>
    </xf>
    <xf numFmtId="184" fontId="3" fillId="0" borderId="13" xfId="0" applyNumberFormat="1" applyFont="1" applyBorder="1" applyAlignment="1">
      <alignment horizontal="right"/>
    </xf>
    <xf numFmtId="184" fontId="3" fillId="0" borderId="16" xfId="0" applyNumberFormat="1" applyFont="1" applyBorder="1" applyAlignment="1">
      <alignment horizontal="right"/>
    </xf>
    <xf numFmtId="184" fontId="3" fillId="32" borderId="16" xfId="0" applyNumberFormat="1" applyFont="1" applyFill="1" applyBorder="1" applyAlignment="1">
      <alignment horizontal="right"/>
    </xf>
    <xf numFmtId="184" fontId="3" fillId="0" borderId="10" xfId="0" applyNumberFormat="1" applyFont="1" applyBorder="1" applyAlignment="1">
      <alignment horizontal="right"/>
    </xf>
    <xf numFmtId="184" fontId="3" fillId="32" borderId="10" xfId="0" applyNumberFormat="1" applyFont="1" applyFill="1" applyBorder="1" applyAlignment="1">
      <alignment horizontal="right"/>
    </xf>
    <xf numFmtId="184" fontId="3" fillId="0" borderId="10" xfId="0" applyNumberFormat="1" applyFont="1" applyFill="1" applyBorder="1" applyAlignment="1">
      <alignment horizontal="right"/>
    </xf>
    <xf numFmtId="184" fontId="3" fillId="0" borderId="10" xfId="0" applyNumberFormat="1" applyFont="1" applyFill="1" applyBorder="1" applyAlignment="1">
      <alignment horizontal="center"/>
    </xf>
    <xf numFmtId="184" fontId="3" fillId="32" borderId="10" xfId="0" applyNumberFormat="1" applyFont="1" applyFill="1" applyBorder="1" applyAlignment="1">
      <alignment horizontal="center"/>
    </xf>
    <xf numFmtId="184" fontId="3" fillId="0" borderId="0" xfId="0" applyNumberFormat="1" applyFont="1" applyAlignment="1">
      <alignment/>
    </xf>
    <xf numFmtId="184" fontId="0" fillId="0" borderId="0" xfId="0" applyNumberFormat="1" applyAlignment="1">
      <alignment/>
    </xf>
    <xf numFmtId="0" fontId="6" fillId="0" borderId="0" xfId="53" applyFont="1">
      <alignment/>
      <protection/>
    </xf>
    <xf numFmtId="0" fontId="4" fillId="0" borderId="0" xfId="53" applyFont="1">
      <alignment/>
      <protection/>
    </xf>
    <xf numFmtId="0" fontId="4" fillId="0" borderId="0" xfId="53" applyFont="1" applyAlignment="1">
      <alignment horizontal="right"/>
      <protection/>
    </xf>
    <xf numFmtId="0" fontId="4" fillId="0" borderId="0" xfId="53" applyFont="1" applyAlignment="1">
      <alignment vertical="top"/>
      <protection/>
    </xf>
    <xf numFmtId="0" fontId="10" fillId="0" borderId="0" xfId="53" applyFont="1">
      <alignment/>
      <protection/>
    </xf>
    <xf numFmtId="0" fontId="4" fillId="0" borderId="0" xfId="53" applyFont="1" applyAlignment="1">
      <alignment horizontal="center" vertical="top"/>
      <protection/>
    </xf>
    <xf numFmtId="0" fontId="10" fillId="0" borderId="0" xfId="53" applyFont="1" applyAlignment="1">
      <alignment horizontal="center" vertical="top"/>
      <protection/>
    </xf>
    <xf numFmtId="0" fontId="4" fillId="0" borderId="21" xfId="53" applyFont="1" applyBorder="1" applyAlignment="1">
      <alignment/>
      <protection/>
    </xf>
    <xf numFmtId="0" fontId="6" fillId="0" borderId="0" xfId="53" applyFont="1" applyBorder="1">
      <alignment/>
      <protection/>
    </xf>
    <xf numFmtId="0" fontId="6" fillId="0" borderId="0" xfId="53" applyFont="1" applyAlignment="1">
      <alignment/>
      <protection/>
    </xf>
    <xf numFmtId="0" fontId="6" fillId="0" borderId="0" xfId="53" applyFont="1" applyAlignment="1">
      <alignment vertical="top"/>
      <protection/>
    </xf>
    <xf numFmtId="0" fontId="6" fillId="0" borderId="0" xfId="53" applyFont="1" applyAlignment="1">
      <alignment vertical="center"/>
      <protection/>
    </xf>
    <xf numFmtId="0" fontId="8" fillId="0" borderId="0" xfId="53" applyFont="1">
      <alignment/>
      <protection/>
    </xf>
    <xf numFmtId="169" fontId="3" fillId="0" borderId="10" xfId="0" applyNumberFormat="1" applyFont="1" applyFill="1" applyBorder="1" applyAlignment="1">
      <alignment/>
    </xf>
    <xf numFmtId="4" fontId="4" fillId="32" borderId="10" xfId="0" applyNumberFormat="1" applyFont="1" applyFill="1" applyBorder="1" applyAlignment="1">
      <alignment/>
    </xf>
    <xf numFmtId="4" fontId="3" fillId="32" borderId="10" xfId="0" applyNumberFormat="1" applyFont="1" applyFill="1" applyBorder="1" applyAlignment="1">
      <alignment/>
    </xf>
    <xf numFmtId="4" fontId="3" fillId="32" borderId="16" xfId="0" applyNumberFormat="1" applyFont="1" applyFill="1" applyBorder="1" applyAlignment="1">
      <alignment horizontal="right"/>
    </xf>
    <xf numFmtId="4" fontId="3" fillId="32" borderId="20" xfId="0" applyNumberFormat="1" applyFont="1" applyFill="1" applyBorder="1" applyAlignment="1">
      <alignment horizontal="right"/>
    </xf>
    <xf numFmtId="4" fontId="3" fillId="32" borderId="10" xfId="0" applyNumberFormat="1" applyFont="1" applyFill="1" applyBorder="1" applyAlignment="1">
      <alignment horizontal="right"/>
    </xf>
    <xf numFmtId="0" fontId="2" fillId="0" borderId="13" xfId="0" applyNumberFormat="1" applyFont="1" applyFill="1" applyBorder="1" applyAlignment="1">
      <alignment wrapText="1"/>
    </xf>
    <xf numFmtId="1" fontId="2" fillId="0" borderId="13" xfId="0" applyNumberFormat="1" applyFont="1" applyFill="1" applyBorder="1" applyAlignment="1">
      <alignment horizontal="center"/>
    </xf>
    <xf numFmtId="49" fontId="2" fillId="0" borderId="13" xfId="0" applyNumberFormat="1" applyFont="1" applyFill="1" applyBorder="1" applyAlignment="1">
      <alignment horizontal="center"/>
    </xf>
    <xf numFmtId="4" fontId="2" fillId="0" borderId="13" xfId="0" applyNumberFormat="1" applyFont="1" applyFill="1" applyBorder="1" applyAlignment="1">
      <alignment/>
    </xf>
    <xf numFmtId="4" fontId="2" fillId="0" borderId="15" xfId="0" applyNumberFormat="1" applyFont="1" applyFill="1" applyBorder="1" applyAlignment="1">
      <alignment/>
    </xf>
    <xf numFmtId="0" fontId="2" fillId="0" borderId="16" xfId="0" applyNumberFormat="1" applyFont="1" applyFill="1" applyBorder="1" applyAlignment="1">
      <alignment wrapText="1"/>
    </xf>
    <xf numFmtId="1" fontId="2" fillId="0" borderId="16" xfId="0" applyNumberFormat="1" applyFont="1" applyFill="1" applyBorder="1" applyAlignment="1">
      <alignment horizontal="center"/>
    </xf>
    <xf numFmtId="49" fontId="2" fillId="0" borderId="16" xfId="0" applyNumberFormat="1" applyFont="1" applyFill="1" applyBorder="1" applyAlignment="1">
      <alignment horizontal="center"/>
    </xf>
    <xf numFmtId="4" fontId="2" fillId="0" borderId="16" xfId="0" applyNumberFormat="1" applyFont="1" applyFill="1" applyBorder="1" applyAlignment="1">
      <alignment/>
    </xf>
    <xf numFmtId="4" fontId="2" fillId="0" borderId="10" xfId="0" applyNumberFormat="1" applyFont="1" applyFill="1" applyBorder="1" applyAlignment="1">
      <alignment horizontal="right"/>
    </xf>
    <xf numFmtId="169" fontId="4" fillId="0" borderId="10" xfId="0" applyNumberFormat="1" applyFont="1" applyFill="1" applyBorder="1" applyAlignment="1">
      <alignment/>
    </xf>
    <xf numFmtId="169" fontId="3" fillId="0" borderId="10" xfId="0" applyNumberFormat="1" applyFont="1" applyFill="1" applyBorder="1" applyAlignment="1" applyProtection="1">
      <alignment/>
      <protection locked="0"/>
    </xf>
    <xf numFmtId="177" fontId="4" fillId="0" borderId="10" xfId="0" applyNumberFormat="1" applyFont="1" applyFill="1" applyBorder="1" applyAlignment="1">
      <alignment horizontal="right"/>
    </xf>
    <xf numFmtId="177" fontId="3" fillId="0" borderId="10" xfId="0" applyNumberFormat="1" applyFont="1" applyFill="1" applyBorder="1" applyAlignment="1" applyProtection="1">
      <alignment horizontal="right"/>
      <protection locked="0"/>
    </xf>
    <xf numFmtId="0" fontId="2" fillId="0" borderId="23" xfId="0" applyNumberFormat="1" applyFont="1" applyFill="1" applyBorder="1" applyAlignment="1">
      <alignment wrapText="1"/>
    </xf>
    <xf numFmtId="1" fontId="2" fillId="0" borderId="24" xfId="0" applyNumberFormat="1" applyFont="1" applyFill="1" applyBorder="1" applyAlignment="1">
      <alignment horizontal="center"/>
    </xf>
    <xf numFmtId="49" fontId="2" fillId="0" borderId="25" xfId="0" applyNumberFormat="1" applyFont="1" applyFill="1" applyBorder="1" applyAlignment="1">
      <alignment horizontal="center"/>
    </xf>
    <xf numFmtId="4" fontId="2" fillId="0" borderId="25" xfId="0" applyNumberFormat="1" applyFont="1" applyFill="1" applyBorder="1" applyAlignment="1">
      <alignment/>
    </xf>
    <xf numFmtId="186" fontId="3" fillId="0" borderId="10" xfId="0" applyNumberFormat="1" applyFont="1" applyFill="1" applyBorder="1" applyAlignment="1" applyProtection="1">
      <alignment horizontal="right"/>
      <protection locked="0"/>
    </xf>
    <xf numFmtId="186" fontId="3" fillId="0" borderId="10" xfId="0" applyNumberFormat="1" applyFont="1" applyFill="1" applyBorder="1" applyAlignment="1">
      <alignment/>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26" xfId="0" applyNumberFormat="1" applyBorder="1" applyAlignment="1">
      <alignment vertical="top" wrapText="1"/>
    </xf>
    <xf numFmtId="0" fontId="0" fillId="0" borderId="27" xfId="0" applyNumberFormat="1" applyBorder="1" applyAlignment="1">
      <alignment vertical="top" wrapText="1"/>
    </xf>
    <xf numFmtId="0" fontId="0" fillId="0" borderId="28" xfId="0" applyNumberFormat="1" applyBorder="1" applyAlignment="1">
      <alignment vertical="top" wrapText="1"/>
    </xf>
    <xf numFmtId="0" fontId="0" fillId="0" borderId="29"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7" xfId="0" applyNumberFormat="1" applyBorder="1" applyAlignment="1">
      <alignment horizontal="center" vertical="top" wrapText="1"/>
    </xf>
    <xf numFmtId="0" fontId="0" fillId="0" borderId="30" xfId="0" applyNumberFormat="1" applyBorder="1" applyAlignment="1">
      <alignment horizontal="center" vertical="top" wrapText="1"/>
    </xf>
    <xf numFmtId="0" fontId="0" fillId="0" borderId="29" xfId="0" applyNumberFormat="1" applyBorder="1" applyAlignment="1">
      <alignment horizontal="center" vertical="top" wrapText="1"/>
    </xf>
    <xf numFmtId="0" fontId="36" fillId="0" borderId="29" xfId="42" applyNumberFormat="1" applyBorder="1" applyAlignment="1" quotePrefix="1">
      <alignment horizontal="center" vertical="top" wrapText="1"/>
    </xf>
    <xf numFmtId="0" fontId="0" fillId="0" borderId="31" xfId="0" applyNumberFormat="1" applyBorder="1" applyAlignment="1">
      <alignment horizontal="center" vertical="top" wrapText="1"/>
    </xf>
    <xf numFmtId="0" fontId="1" fillId="0" borderId="21"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32"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33" xfId="0" applyFont="1" applyFill="1" applyBorder="1" applyAlignment="1">
      <alignment horizontal="center" vertical="center" wrapText="1"/>
    </xf>
    <xf numFmtId="0" fontId="1" fillId="0" borderId="33" xfId="0" applyFont="1" applyFill="1" applyBorder="1" applyAlignment="1">
      <alignment horizontal="center" vertical="center"/>
    </xf>
    <xf numFmtId="4" fontId="2" fillId="0" borderId="13" xfId="0" applyNumberFormat="1" applyFont="1" applyFill="1" applyBorder="1" applyAlignment="1">
      <alignment horizontal="center"/>
    </xf>
    <xf numFmtId="4" fontId="2" fillId="0" borderId="16" xfId="0" applyNumberFormat="1" applyFont="1" applyFill="1" applyBorder="1" applyAlignment="1">
      <alignment horizontal="center"/>
    </xf>
    <xf numFmtId="0" fontId="4" fillId="0" borderId="0" xfId="53" applyFont="1" applyAlignment="1">
      <alignment/>
      <protection/>
    </xf>
    <xf numFmtId="0" fontId="4" fillId="0" borderId="0" xfId="53" applyFont="1" applyAlignment="1">
      <alignment horizontal="right"/>
      <protection/>
    </xf>
    <xf numFmtId="49" fontId="4" fillId="0" borderId="21" xfId="53" applyNumberFormat="1" applyFont="1" applyBorder="1" applyAlignment="1">
      <alignment horizontal="center"/>
      <protection/>
    </xf>
    <xf numFmtId="0" fontId="4" fillId="0" borderId="0" xfId="53" applyFont="1">
      <alignment/>
      <protection/>
    </xf>
    <xf numFmtId="0" fontId="4" fillId="0" borderId="21" xfId="53" applyFont="1" applyBorder="1" applyAlignment="1">
      <alignment horizontal="center"/>
      <protection/>
    </xf>
    <xf numFmtId="0" fontId="9" fillId="0" borderId="34" xfId="53" applyFont="1" applyBorder="1" applyAlignment="1">
      <alignment horizontal="center" vertical="top"/>
      <protection/>
    </xf>
    <xf numFmtId="49" fontId="4" fillId="0" borderId="21" xfId="53" applyNumberFormat="1" applyFont="1" applyBorder="1" applyAlignment="1">
      <alignment horizontal="left"/>
      <protection/>
    </xf>
    <xf numFmtId="0" fontId="4" fillId="0" borderId="35" xfId="53" applyFont="1" applyBorder="1" applyAlignment="1">
      <alignment wrapText="1"/>
      <protection/>
    </xf>
    <xf numFmtId="0" fontId="4" fillId="0" borderId="18" xfId="53" applyFont="1" applyBorder="1" applyAlignment="1">
      <alignment wrapText="1"/>
      <protection/>
    </xf>
    <xf numFmtId="0" fontId="4" fillId="0" borderId="22" xfId="53" applyFont="1" applyBorder="1" applyAlignment="1">
      <alignment wrapText="1"/>
      <protection/>
    </xf>
    <xf numFmtId="49" fontId="4" fillId="0" borderId="22" xfId="53" applyNumberFormat="1" applyFont="1" applyBorder="1" applyAlignment="1">
      <alignment horizontal="center"/>
      <protection/>
    </xf>
    <xf numFmtId="49" fontId="4" fillId="0" borderId="10" xfId="53" applyNumberFormat="1" applyFont="1" applyBorder="1" applyAlignment="1">
      <alignment horizontal="center"/>
      <protection/>
    </xf>
    <xf numFmtId="0" fontId="4" fillId="0" borderId="0" xfId="53" applyFont="1" applyAlignment="1">
      <alignment horizontal="center"/>
      <protection/>
    </xf>
    <xf numFmtId="49" fontId="4" fillId="0" borderId="36" xfId="53" applyNumberFormat="1" applyFont="1" applyBorder="1" applyAlignment="1">
      <alignment horizontal="center"/>
      <protection/>
    </xf>
    <xf numFmtId="49" fontId="4" fillId="0" borderId="37" xfId="53" applyNumberFormat="1" applyFont="1" applyBorder="1" applyAlignment="1">
      <alignment horizontal="center"/>
      <protection/>
    </xf>
    <xf numFmtId="4" fontId="4" fillId="0" borderId="37" xfId="53" applyNumberFormat="1" applyFont="1" applyBorder="1" applyAlignment="1">
      <alignment horizontal="center"/>
      <protection/>
    </xf>
    <xf numFmtId="4" fontId="4" fillId="0" borderId="10" xfId="53" applyNumberFormat="1" applyFont="1" applyBorder="1" applyAlignment="1">
      <alignment horizontal="center"/>
      <protection/>
    </xf>
    <xf numFmtId="0" fontId="4" fillId="0" borderId="10" xfId="53" applyFont="1" applyBorder="1" applyAlignment="1">
      <alignment horizontal="center"/>
      <protection/>
    </xf>
    <xf numFmtId="0" fontId="4" fillId="0" borderId="38" xfId="53" applyFont="1" applyBorder="1" applyAlignment="1">
      <alignment horizontal="center"/>
      <protection/>
    </xf>
    <xf numFmtId="0" fontId="4" fillId="0" borderId="37" xfId="53" applyFont="1" applyBorder="1" applyAlignment="1">
      <alignment horizontal="center"/>
      <protection/>
    </xf>
    <xf numFmtId="0" fontId="4" fillId="0" borderId="39" xfId="53" applyFont="1" applyBorder="1" applyAlignment="1">
      <alignment horizontal="center"/>
      <protection/>
    </xf>
    <xf numFmtId="4" fontId="4" fillId="0" borderId="15" xfId="53" applyNumberFormat="1" applyFont="1" applyBorder="1" applyAlignment="1">
      <alignment horizontal="center"/>
      <protection/>
    </xf>
    <xf numFmtId="4" fontId="4" fillId="0" borderId="34" xfId="53" applyNumberFormat="1" applyFont="1" applyBorder="1" applyAlignment="1">
      <alignment horizontal="center"/>
      <protection/>
    </xf>
    <xf numFmtId="4" fontId="4" fillId="0" borderId="40" xfId="53" applyNumberFormat="1" applyFont="1" applyBorder="1" applyAlignment="1">
      <alignment horizontal="center"/>
      <protection/>
    </xf>
    <xf numFmtId="4" fontId="4" fillId="0" borderId="17" xfId="53" applyNumberFormat="1" applyFont="1" applyBorder="1" applyAlignment="1">
      <alignment horizontal="center"/>
      <protection/>
    </xf>
    <xf numFmtId="4" fontId="4" fillId="0" borderId="21" xfId="53" applyNumberFormat="1" applyFont="1" applyBorder="1" applyAlignment="1">
      <alignment horizontal="center"/>
      <protection/>
    </xf>
    <xf numFmtId="4" fontId="4" fillId="0" borderId="20" xfId="53" applyNumberFormat="1" applyFont="1" applyBorder="1" applyAlignment="1">
      <alignment horizontal="center"/>
      <protection/>
    </xf>
    <xf numFmtId="0" fontId="4" fillId="0" borderId="15" xfId="53" applyFont="1" applyBorder="1" applyAlignment="1">
      <alignment horizontal="center"/>
      <protection/>
    </xf>
    <xf numFmtId="0" fontId="4" fillId="0" borderId="34" xfId="53" applyFont="1" applyBorder="1" applyAlignment="1">
      <alignment horizontal="center"/>
      <protection/>
    </xf>
    <xf numFmtId="0" fontId="4" fillId="0" borderId="41" xfId="53" applyFont="1" applyBorder="1" applyAlignment="1">
      <alignment horizontal="center"/>
      <protection/>
    </xf>
    <xf numFmtId="0" fontId="4" fillId="0" borderId="17" xfId="53" applyFont="1" applyBorder="1" applyAlignment="1">
      <alignment horizontal="center"/>
      <protection/>
    </xf>
    <xf numFmtId="0" fontId="4" fillId="0" borderId="42" xfId="53" applyFont="1" applyBorder="1" applyAlignment="1">
      <alignment horizontal="center"/>
      <protection/>
    </xf>
    <xf numFmtId="0" fontId="4" fillId="0" borderId="35" xfId="53" applyFont="1" applyBorder="1" applyAlignment="1">
      <alignment/>
      <protection/>
    </xf>
    <xf numFmtId="0" fontId="4" fillId="0" borderId="18" xfId="53" applyFont="1" applyBorder="1" applyAlignment="1">
      <alignment/>
      <protection/>
    </xf>
    <xf numFmtId="0" fontId="4" fillId="0" borderId="22" xfId="53" applyFont="1" applyBorder="1" applyAlignment="1">
      <alignment/>
      <protection/>
    </xf>
    <xf numFmtId="49" fontId="4" fillId="0" borderId="15" xfId="53" applyNumberFormat="1" applyFont="1" applyBorder="1" applyAlignment="1">
      <alignment horizontal="center"/>
      <protection/>
    </xf>
    <xf numFmtId="49" fontId="4" fillId="0" borderId="34" xfId="53" applyNumberFormat="1" applyFont="1" applyBorder="1" applyAlignment="1">
      <alignment horizontal="center"/>
      <protection/>
    </xf>
    <xf numFmtId="49" fontId="4" fillId="0" borderId="40" xfId="53" applyNumberFormat="1" applyFont="1" applyBorder="1" applyAlignment="1">
      <alignment horizontal="center"/>
      <protection/>
    </xf>
    <xf numFmtId="49" fontId="4" fillId="0" borderId="17" xfId="53" applyNumberFormat="1" applyFont="1" applyBorder="1" applyAlignment="1">
      <alignment horizontal="center"/>
      <protection/>
    </xf>
    <xf numFmtId="49" fontId="4" fillId="0" borderId="20" xfId="53" applyNumberFormat="1" applyFont="1" applyBorder="1" applyAlignment="1">
      <alignment horizontal="center"/>
      <protection/>
    </xf>
    <xf numFmtId="0" fontId="4" fillId="0" borderId="35" xfId="53" applyFont="1" applyBorder="1" applyAlignment="1">
      <alignment horizontal="left" wrapText="1" indent="2"/>
      <protection/>
    </xf>
    <xf numFmtId="0" fontId="4" fillId="0" borderId="18" xfId="53" applyFont="1" applyBorder="1" applyAlignment="1">
      <alignment horizontal="left" wrapText="1" indent="2"/>
      <protection/>
    </xf>
    <xf numFmtId="0" fontId="4" fillId="0" borderId="22" xfId="53" applyFont="1" applyBorder="1" applyAlignment="1">
      <alignment horizontal="left" wrapText="1" indent="2"/>
      <protection/>
    </xf>
    <xf numFmtId="0" fontId="4" fillId="0" borderId="35" xfId="53" applyFont="1" applyBorder="1">
      <alignment/>
      <protection/>
    </xf>
    <xf numFmtId="0" fontId="4" fillId="0" borderId="18" xfId="53" applyFont="1" applyBorder="1">
      <alignment/>
      <protection/>
    </xf>
    <xf numFmtId="0" fontId="4" fillId="0" borderId="22" xfId="53" applyFont="1" applyBorder="1">
      <alignment/>
      <protection/>
    </xf>
    <xf numFmtId="0" fontId="4" fillId="0" borderId="13" xfId="53" applyFont="1" applyBorder="1" applyAlignment="1">
      <alignment horizontal="center" vertical="top"/>
      <protection/>
    </xf>
    <xf numFmtId="0" fontId="4" fillId="0" borderId="35" xfId="53" applyFont="1" applyBorder="1" applyAlignment="1">
      <alignment horizontal="left" vertical="center" wrapText="1" indent="2"/>
      <protection/>
    </xf>
    <xf numFmtId="0" fontId="4" fillId="0" borderId="18" xfId="53" applyFont="1" applyBorder="1" applyAlignment="1">
      <alignment horizontal="left" vertical="center" wrapText="1" indent="2"/>
      <protection/>
    </xf>
    <xf numFmtId="0" fontId="4" fillId="0" borderId="22" xfId="53" applyFont="1" applyBorder="1" applyAlignment="1">
      <alignment horizontal="left" vertical="center" wrapText="1" indent="2"/>
      <protection/>
    </xf>
    <xf numFmtId="0" fontId="4" fillId="0" borderId="35" xfId="53" applyFont="1" applyBorder="1" applyAlignment="1">
      <alignment vertical="center" wrapText="1"/>
      <protection/>
    </xf>
    <xf numFmtId="0" fontId="4" fillId="0" borderId="18" xfId="53" applyFont="1" applyBorder="1" applyAlignment="1">
      <alignment vertical="center" wrapText="1"/>
      <protection/>
    </xf>
    <xf numFmtId="0" fontId="4" fillId="0" borderId="22" xfId="53" applyFont="1" applyBorder="1" applyAlignment="1">
      <alignment vertical="center" wrapText="1"/>
      <protection/>
    </xf>
    <xf numFmtId="0" fontId="4" fillId="0" borderId="37" xfId="53" applyFont="1" applyBorder="1" applyAlignment="1">
      <alignment horizontal="center" vertical="top"/>
      <protection/>
    </xf>
    <xf numFmtId="49" fontId="4" fillId="0" borderId="43" xfId="53" applyNumberFormat="1" applyFont="1" applyBorder="1" applyAlignment="1">
      <alignment horizontal="center"/>
      <protection/>
    </xf>
    <xf numFmtId="49" fontId="4" fillId="0" borderId="44" xfId="53" applyNumberFormat="1" applyFont="1" applyBorder="1" applyAlignment="1">
      <alignment horizontal="center"/>
      <protection/>
    </xf>
    <xf numFmtId="4" fontId="4" fillId="0" borderId="44" xfId="53" applyNumberFormat="1" applyFont="1" applyBorder="1" applyAlignment="1">
      <alignment horizontal="center"/>
      <protection/>
    </xf>
    <xf numFmtId="0" fontId="4" fillId="0" borderId="44" xfId="53" applyFont="1" applyBorder="1" applyAlignment="1">
      <alignment horizontal="center"/>
      <protection/>
    </xf>
    <xf numFmtId="0" fontId="4" fillId="0" borderId="45" xfId="53" applyFont="1" applyBorder="1" applyAlignment="1">
      <alignment horizontal="center"/>
      <protection/>
    </xf>
    <xf numFmtId="0" fontId="4" fillId="0" borderId="10" xfId="53" applyFont="1" applyBorder="1" applyAlignment="1">
      <alignment horizontal="center" vertical="top"/>
      <protection/>
    </xf>
    <xf numFmtId="0" fontId="4" fillId="0" borderId="40" xfId="53" applyFont="1" applyBorder="1" applyAlignment="1">
      <alignment horizontal="center" vertical="top"/>
      <protection/>
    </xf>
    <xf numFmtId="0" fontId="7" fillId="0" borderId="21" xfId="53" applyFont="1" applyBorder="1" applyAlignment="1">
      <alignment horizontal="center" vertical="center"/>
      <protection/>
    </xf>
    <xf numFmtId="0" fontId="4" fillId="0" borderId="10" xfId="53" applyFont="1" applyBorder="1" applyAlignment="1">
      <alignment horizontal="center" vertical="center" wrapText="1"/>
      <protection/>
    </xf>
    <xf numFmtId="0" fontId="4" fillId="0" borderId="22" xfId="53" applyFont="1" applyBorder="1" applyAlignment="1">
      <alignment horizontal="center"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117_2" xfId="54"/>
    <cellStyle name="Обычный_124_1"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Desktop\&#1056;&#1077;&#1096;&#1077;&#1085;&#1080;&#1077;\2014\&#1056;&#1077;&#1096;&#1077;&#1085;&#1080;&#1077;%20&#1086;%20&#1073;&#1102;&#1076;&#1078;&#1077;&#1090;&#1077;%202014%20&#8470;50%20&#1086;&#1090;%2025.12.2013\&#1087;&#1088;&#1080;&#1083;&#1086;&#1078;&#1077;&#1085;&#1080;&#1077;%201%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20">
          <cell r="B20" t="str">
            <v>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v>
          </cell>
        </row>
        <row r="21">
          <cell r="B21" t="str">
            <v>НАЛОГИ НА ТОВАРЫ (РАБОТЫ, УСЛУГИ), РЕАЛИЗУЕМЫЕ НА ТЕРРИТОРИИ РОССИЙСКОЙ ФЕДЕРАЦИИ</v>
          </cell>
        </row>
        <row r="22">
          <cell r="B22" t="str">
            <v>Акцизы по подакцизным товарам (продукции), производимым на территории Российской Федерации</v>
          </cell>
        </row>
        <row r="23">
          <cell r="B23" t="str">
            <v>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ell>
        </row>
        <row r="24">
          <cell r="B24" t="str">
            <v>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v>
          </cell>
        </row>
        <row r="25">
          <cell r="B25" t="str">
            <v>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F75"/>
  <sheetViews>
    <sheetView zoomScaleSheetLayoutView="100" zoomScalePageLayoutView="0" workbookViewId="0" topLeftCell="A1">
      <selection activeCell="J61" sqref="J61"/>
    </sheetView>
  </sheetViews>
  <sheetFormatPr defaultColWidth="9.00390625" defaultRowHeight="12.75"/>
  <cols>
    <col min="1" max="1" width="35.125" style="1" customWidth="1"/>
    <col min="2" max="2" width="4.25390625" style="0" customWidth="1"/>
    <col min="3" max="3" width="23.25390625" style="0" customWidth="1"/>
    <col min="4" max="4" width="12.75390625" style="6" customWidth="1"/>
    <col min="5" max="5" width="12.875" style="6" customWidth="1"/>
    <col min="6" max="6" width="14.125" style="0" customWidth="1"/>
  </cols>
  <sheetData>
    <row r="1" spans="3:6" ht="12.75">
      <c r="C1" s="146"/>
      <c r="D1" s="147"/>
      <c r="E1" s="147"/>
      <c r="F1" s="147"/>
    </row>
    <row r="2" spans="4:5" ht="12.75">
      <c r="D2"/>
      <c r="E2" s="26"/>
    </row>
    <row r="3" spans="1:6" ht="15.75" customHeight="1" thickBot="1">
      <c r="A3" s="148" t="s">
        <v>177</v>
      </c>
      <c r="B3" s="148"/>
      <c r="C3" s="148"/>
      <c r="D3" s="148"/>
      <c r="E3" s="149"/>
      <c r="F3" s="10" t="s">
        <v>141</v>
      </c>
    </row>
    <row r="4" spans="2:6" ht="12.75">
      <c r="B4" s="150" t="s">
        <v>575</v>
      </c>
      <c r="C4" s="150"/>
      <c r="F4" s="19" t="s">
        <v>178</v>
      </c>
    </row>
    <row r="5" spans="2:6" ht="12.75">
      <c r="B5" s="2"/>
      <c r="C5" s="2"/>
      <c r="E5" s="6" t="s">
        <v>203</v>
      </c>
      <c r="F5" s="28" t="s">
        <v>574</v>
      </c>
    </row>
    <row r="6" spans="1:6" ht="12.75">
      <c r="A6" s="5" t="s">
        <v>142</v>
      </c>
      <c r="B6" s="6"/>
      <c r="C6" s="6"/>
      <c r="E6" s="6" t="s">
        <v>204</v>
      </c>
      <c r="F6" s="8">
        <v>4229076</v>
      </c>
    </row>
    <row r="7" spans="1:6" ht="12.75" customHeight="1">
      <c r="A7" s="151" t="s">
        <v>226</v>
      </c>
      <c r="B7" s="151"/>
      <c r="C7" s="151"/>
      <c r="E7" s="6" t="s">
        <v>205</v>
      </c>
      <c r="F7" s="8">
        <v>951</v>
      </c>
    </row>
    <row r="8" spans="1:6" ht="12.75">
      <c r="A8" s="7" t="s">
        <v>489</v>
      </c>
      <c r="B8" s="6"/>
      <c r="C8" s="6"/>
      <c r="E8" s="6" t="s">
        <v>206</v>
      </c>
      <c r="F8" s="8">
        <v>6022683000</v>
      </c>
    </row>
    <row r="9" spans="1:6" ht="12.75">
      <c r="A9" s="5" t="s">
        <v>179</v>
      </c>
      <c r="B9" s="6"/>
      <c r="C9" s="6"/>
      <c r="F9" s="8"/>
    </row>
    <row r="10" spans="1:6" ht="13.5" thickBot="1">
      <c r="A10" s="5" t="s">
        <v>143</v>
      </c>
      <c r="B10" s="6"/>
      <c r="C10" s="6"/>
      <c r="F10" s="9">
        <v>383</v>
      </c>
    </row>
    <row r="11" spans="1:6" ht="23.25" customHeight="1">
      <c r="A11" s="145" t="s">
        <v>144</v>
      </c>
      <c r="B11" s="145"/>
      <c r="C11" s="145"/>
      <c r="D11" s="145"/>
      <c r="E11" s="145"/>
      <c r="F11" s="145"/>
    </row>
    <row r="12" spans="1:6" ht="51" customHeight="1">
      <c r="A12" s="3" t="s">
        <v>145</v>
      </c>
      <c r="B12" s="3" t="s">
        <v>146</v>
      </c>
      <c r="C12" s="3" t="s">
        <v>147</v>
      </c>
      <c r="D12" s="3" t="s">
        <v>202</v>
      </c>
      <c r="E12" s="3" t="s">
        <v>148</v>
      </c>
      <c r="F12" s="3" t="s">
        <v>180</v>
      </c>
    </row>
    <row r="13" spans="1:6" s="22" customFormat="1" ht="12.75">
      <c r="A13" s="21">
        <v>1</v>
      </c>
      <c r="B13" s="21">
        <v>2</v>
      </c>
      <c r="C13" s="21">
        <v>3</v>
      </c>
      <c r="D13" s="21" t="s">
        <v>149</v>
      </c>
      <c r="E13" s="21" t="s">
        <v>150</v>
      </c>
      <c r="F13" s="21" t="s">
        <v>165</v>
      </c>
    </row>
    <row r="14" spans="1:6" s="6" customFormat="1" ht="11.25">
      <c r="A14" s="29" t="s">
        <v>257</v>
      </c>
      <c r="B14" s="31" t="s">
        <v>290</v>
      </c>
      <c r="C14" s="31" t="s">
        <v>135</v>
      </c>
      <c r="D14" s="83">
        <f>D16+D62</f>
        <v>8294900</v>
      </c>
      <c r="E14" s="83">
        <f>E16+E62</f>
        <v>1079958.17</v>
      </c>
      <c r="F14" s="83">
        <f>D14-E14</f>
        <v>7214941.83</v>
      </c>
    </row>
    <row r="15" spans="1:6" s="6" customFormat="1" ht="11.25">
      <c r="A15" s="30" t="s">
        <v>215</v>
      </c>
      <c r="B15" s="31"/>
      <c r="C15" s="31"/>
      <c r="D15" s="83"/>
      <c r="E15" s="83"/>
      <c r="F15" s="83"/>
    </row>
    <row r="16" spans="1:6" s="6" customFormat="1" ht="11.25">
      <c r="A16" s="45" t="s">
        <v>181</v>
      </c>
      <c r="B16" s="46" t="s">
        <v>290</v>
      </c>
      <c r="C16" s="47" t="s">
        <v>228</v>
      </c>
      <c r="D16" s="84">
        <f>D17+D28+D36+D44+D47+D22+D57</f>
        <v>3694700</v>
      </c>
      <c r="E16" s="84">
        <f>E17+E28+E36+E44+E47+E22+E57</f>
        <v>236458.16999999998</v>
      </c>
      <c r="F16" s="84">
        <f>D16-E16</f>
        <v>3458241.83</v>
      </c>
    </row>
    <row r="17" spans="1:6" s="6" customFormat="1" ht="11.25">
      <c r="A17" s="48" t="s">
        <v>151</v>
      </c>
      <c r="B17" s="38" t="s">
        <v>290</v>
      </c>
      <c r="C17" s="32" t="s">
        <v>229</v>
      </c>
      <c r="D17" s="84">
        <f>D18</f>
        <v>591800</v>
      </c>
      <c r="E17" s="85">
        <f>E18</f>
        <v>72592.9</v>
      </c>
      <c r="F17" s="84">
        <f aca="true" t="shared" si="0" ref="F17:F74">D17-E17</f>
        <v>519207.1</v>
      </c>
    </row>
    <row r="18" spans="1:6" s="6" customFormat="1" ht="11.25">
      <c r="A18" s="49" t="s">
        <v>182</v>
      </c>
      <c r="B18" s="50" t="s">
        <v>290</v>
      </c>
      <c r="C18" s="51" t="s">
        <v>230</v>
      </c>
      <c r="D18" s="86">
        <f>D19</f>
        <v>591800</v>
      </c>
      <c r="E18" s="86">
        <f>E19+E20+E21</f>
        <v>72592.9</v>
      </c>
      <c r="F18" s="84">
        <f t="shared" si="0"/>
        <v>519207.1</v>
      </c>
    </row>
    <row r="19" spans="1:6" s="6" customFormat="1" ht="78.75">
      <c r="A19" s="33" t="s">
        <v>286</v>
      </c>
      <c r="B19" s="39" t="s">
        <v>290</v>
      </c>
      <c r="C19" s="4" t="s">
        <v>231</v>
      </c>
      <c r="D19" s="88">
        <v>591800</v>
      </c>
      <c r="E19" s="88">
        <v>72261.9</v>
      </c>
      <c r="F19" s="84">
        <f t="shared" si="0"/>
        <v>519538.1</v>
      </c>
    </row>
    <row r="20" spans="1:6" s="6" customFormat="1" ht="129" customHeight="1" hidden="1">
      <c r="A20" s="33" t="s">
        <v>328</v>
      </c>
      <c r="B20" s="39" t="s">
        <v>290</v>
      </c>
      <c r="C20" s="4" t="s">
        <v>292</v>
      </c>
      <c r="D20" s="89"/>
      <c r="E20" s="88"/>
      <c r="F20" s="84">
        <f t="shared" si="0"/>
        <v>0</v>
      </c>
    </row>
    <row r="21" spans="1:6" s="6" customFormat="1" ht="49.5" customHeight="1">
      <c r="A21" s="33" t="s">
        <v>309</v>
      </c>
      <c r="B21" s="39" t="s">
        <v>290</v>
      </c>
      <c r="C21" s="4" t="s">
        <v>291</v>
      </c>
      <c r="D21" s="89">
        <v>0</v>
      </c>
      <c r="E21" s="88">
        <v>331</v>
      </c>
      <c r="F21" s="84">
        <v>0</v>
      </c>
    </row>
    <row r="22" spans="1:6" s="6" customFormat="1" ht="79.5" customHeight="1">
      <c r="A22" s="33" t="str">
        <f>'[1]Лист1'!B20</f>
        <v>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v>
      </c>
      <c r="B22" s="39" t="s">
        <v>290</v>
      </c>
      <c r="C22" s="32" t="s">
        <v>329</v>
      </c>
      <c r="D22" s="89">
        <f>D23</f>
        <v>979700</v>
      </c>
      <c r="E22" s="89">
        <f>E23</f>
        <v>122640.54000000001</v>
      </c>
      <c r="F22" s="84">
        <f t="shared" si="0"/>
        <v>857059.46</v>
      </c>
    </row>
    <row r="23" spans="1:6" s="6" customFormat="1" ht="42" customHeight="1">
      <c r="A23" s="33" t="str">
        <f>'[1]Лист1'!B21</f>
        <v>НАЛОГИ НА ТОВАРЫ (РАБОТЫ, УСЛУГИ), РЕАЛИЗУЕМЫЕ НА ТЕРРИТОРИИ РОССИЙСКОЙ ФЕДЕРАЦИИ</v>
      </c>
      <c r="B23" s="39" t="s">
        <v>290</v>
      </c>
      <c r="C23" s="32" t="s">
        <v>330</v>
      </c>
      <c r="D23" s="89">
        <f>D24+D25+D26+D27</f>
        <v>979700</v>
      </c>
      <c r="E23" s="89">
        <f>E24+E25+E26+E27</f>
        <v>122640.54000000001</v>
      </c>
      <c r="F23" s="84">
        <f t="shared" si="0"/>
        <v>857059.46</v>
      </c>
    </row>
    <row r="24" spans="1:6" s="6" customFormat="1" ht="42.75" customHeight="1">
      <c r="A24" s="33" t="str">
        <f>'[1]Лист1'!B22</f>
        <v>Акцизы по подакцизным товарам (продукции), производимым на территории Российской Федерации</v>
      </c>
      <c r="B24" s="39" t="s">
        <v>290</v>
      </c>
      <c r="C24" s="32" t="s">
        <v>331</v>
      </c>
      <c r="D24" s="89">
        <v>0</v>
      </c>
      <c r="E24" s="88">
        <v>47553.27</v>
      </c>
      <c r="F24" s="84">
        <f t="shared" si="0"/>
        <v>-47553.27</v>
      </c>
    </row>
    <row r="25" spans="1:6" s="6" customFormat="1" ht="90" customHeight="1">
      <c r="A25" s="33" t="str">
        <f>'[1]Лист1'!B23</f>
        <v>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B25" s="39" t="s">
        <v>290</v>
      </c>
      <c r="C25" s="32" t="s">
        <v>332</v>
      </c>
      <c r="D25" s="89">
        <v>0</v>
      </c>
      <c r="E25" s="88">
        <v>722.45</v>
      </c>
      <c r="F25" s="84">
        <v>0</v>
      </c>
    </row>
    <row r="26" spans="1:6" s="6" customFormat="1" ht="108.75" customHeight="1">
      <c r="A26" s="33" t="str">
        <f>'[1]Лист1'!B24</f>
        <v>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v>
      </c>
      <c r="B26" s="39" t="s">
        <v>290</v>
      </c>
      <c r="C26" s="32" t="s">
        <v>333</v>
      </c>
      <c r="D26" s="89">
        <v>979700</v>
      </c>
      <c r="E26" s="88">
        <v>74362.82</v>
      </c>
      <c r="F26" s="84">
        <f t="shared" si="0"/>
        <v>905337.1799999999</v>
      </c>
    </row>
    <row r="27" spans="1:6" s="6" customFormat="1" ht="75.75" customHeight="1">
      <c r="A27" s="33" t="str">
        <f>'[1]Лист1'!B25</f>
        <v>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B27" s="39" t="s">
        <v>290</v>
      </c>
      <c r="C27" s="32" t="s">
        <v>334</v>
      </c>
      <c r="D27" s="89">
        <v>0</v>
      </c>
      <c r="E27" s="88">
        <v>2</v>
      </c>
      <c r="F27" s="84">
        <v>0</v>
      </c>
    </row>
    <row r="28" spans="1:6" s="6" customFormat="1" ht="48.75" customHeight="1">
      <c r="A28" s="33" t="s">
        <v>152</v>
      </c>
      <c r="B28" s="39" t="s">
        <v>290</v>
      </c>
      <c r="C28" s="4" t="s">
        <v>232</v>
      </c>
      <c r="D28" s="88">
        <f>D35+D29</f>
        <v>141000</v>
      </c>
      <c r="E28" s="88">
        <f>E34</f>
        <v>5364</v>
      </c>
      <c r="F28" s="83">
        <f t="shared" si="0"/>
        <v>135636</v>
      </c>
    </row>
    <row r="29" spans="1:6" s="6" customFormat="1" ht="36" customHeight="1">
      <c r="A29" s="35" t="s">
        <v>183</v>
      </c>
      <c r="B29" s="50" t="s">
        <v>290</v>
      </c>
      <c r="C29" s="51" t="s">
        <v>233</v>
      </c>
      <c r="D29" s="88">
        <f>D30+D32</f>
        <v>100</v>
      </c>
      <c r="E29" s="88">
        <v>0</v>
      </c>
      <c r="F29" s="86">
        <f t="shared" si="0"/>
        <v>100</v>
      </c>
    </row>
    <row r="30" spans="1:6" s="6" customFormat="1" ht="45" customHeight="1">
      <c r="A30" s="33" t="s">
        <v>310</v>
      </c>
      <c r="B30" s="50" t="s">
        <v>290</v>
      </c>
      <c r="C30" s="4" t="s">
        <v>234</v>
      </c>
      <c r="D30" s="88">
        <f>D31</f>
        <v>100</v>
      </c>
      <c r="E30" s="88">
        <v>0</v>
      </c>
      <c r="F30" s="84">
        <f t="shared" si="0"/>
        <v>100</v>
      </c>
    </row>
    <row r="31" spans="1:6" s="6" customFormat="1" ht="43.5" customHeight="1">
      <c r="A31" s="33" t="s">
        <v>310</v>
      </c>
      <c r="B31" s="50" t="s">
        <v>290</v>
      </c>
      <c r="C31" s="4" t="s">
        <v>289</v>
      </c>
      <c r="D31" s="88">
        <v>100</v>
      </c>
      <c r="E31" s="88">
        <v>0</v>
      </c>
      <c r="F31" s="84">
        <f t="shared" si="0"/>
        <v>100</v>
      </c>
    </row>
    <row r="32" spans="1:6" s="6" customFormat="1" ht="45" hidden="1">
      <c r="A32" s="33" t="s">
        <v>207</v>
      </c>
      <c r="B32" s="39" t="s">
        <v>290</v>
      </c>
      <c r="C32" s="4" t="s">
        <v>261</v>
      </c>
      <c r="D32" s="88"/>
      <c r="E32" s="88" t="str">
        <f>E33</f>
        <v>-</v>
      </c>
      <c r="F32" s="84" t="e">
        <f t="shared" si="0"/>
        <v>#VALUE!</v>
      </c>
    </row>
    <row r="33" spans="1:6" s="6" customFormat="1" ht="53.25" customHeight="1" hidden="1">
      <c r="A33" s="33" t="s">
        <v>207</v>
      </c>
      <c r="B33" s="39" t="s">
        <v>290</v>
      </c>
      <c r="C33" s="4" t="s">
        <v>288</v>
      </c>
      <c r="D33" s="88"/>
      <c r="E33" s="88" t="s">
        <v>262</v>
      </c>
      <c r="F33" s="84" t="e">
        <f t="shared" si="0"/>
        <v>#VALUE!</v>
      </c>
    </row>
    <row r="34" spans="1:6" s="6" customFormat="1" ht="25.5" customHeight="1">
      <c r="A34" s="33" t="s">
        <v>153</v>
      </c>
      <c r="B34" s="39" t="s">
        <v>290</v>
      </c>
      <c r="C34" s="4" t="s">
        <v>260</v>
      </c>
      <c r="D34" s="88">
        <f>D35</f>
        <v>140900</v>
      </c>
      <c r="E34" s="88">
        <f>E35</f>
        <v>5364</v>
      </c>
      <c r="F34" s="84">
        <f t="shared" si="0"/>
        <v>135536</v>
      </c>
    </row>
    <row r="35" spans="1:6" s="6" customFormat="1" ht="32.25" customHeight="1">
      <c r="A35" s="33" t="s">
        <v>153</v>
      </c>
      <c r="B35" s="39" t="s">
        <v>290</v>
      </c>
      <c r="C35" s="4" t="s">
        <v>287</v>
      </c>
      <c r="D35" s="88">
        <v>140900</v>
      </c>
      <c r="E35" s="88">
        <v>5364</v>
      </c>
      <c r="F35" s="84">
        <f t="shared" si="0"/>
        <v>135536</v>
      </c>
    </row>
    <row r="36" spans="1:6" s="6" customFormat="1" ht="33.75" customHeight="1">
      <c r="A36" s="33" t="s">
        <v>154</v>
      </c>
      <c r="B36" s="39" t="s">
        <v>290</v>
      </c>
      <c r="C36" s="4" t="s">
        <v>235</v>
      </c>
      <c r="D36" s="88">
        <f>D37+D39</f>
        <v>872500</v>
      </c>
      <c r="E36" s="87">
        <f>E37+E39</f>
        <v>19166.58</v>
      </c>
      <c r="F36" s="84">
        <f t="shared" si="0"/>
        <v>853333.42</v>
      </c>
    </row>
    <row r="37" spans="1:6" s="6" customFormat="1" ht="24.75" customHeight="1">
      <c r="A37" s="35" t="s">
        <v>184</v>
      </c>
      <c r="B37" s="50" t="s">
        <v>290</v>
      </c>
      <c r="C37" s="51" t="s">
        <v>236</v>
      </c>
      <c r="D37" s="88">
        <f>D38</f>
        <v>122900</v>
      </c>
      <c r="E37" s="88">
        <f>E38</f>
        <v>3508.99</v>
      </c>
      <c r="F37" s="84">
        <f t="shared" si="0"/>
        <v>119391.01</v>
      </c>
    </row>
    <row r="38" spans="1:6" s="6" customFormat="1" ht="51" customHeight="1">
      <c r="A38" s="33" t="s">
        <v>155</v>
      </c>
      <c r="B38" s="39" t="s">
        <v>290</v>
      </c>
      <c r="C38" s="4" t="s">
        <v>237</v>
      </c>
      <c r="D38" s="88">
        <v>122900</v>
      </c>
      <c r="E38" s="88">
        <v>3508.99</v>
      </c>
      <c r="F38" s="84">
        <f t="shared" si="0"/>
        <v>119391.01</v>
      </c>
    </row>
    <row r="39" spans="1:6" s="6" customFormat="1" ht="17.25" customHeight="1">
      <c r="A39" s="35" t="s">
        <v>185</v>
      </c>
      <c r="B39" s="50" t="s">
        <v>290</v>
      </c>
      <c r="C39" s="51" t="s">
        <v>238</v>
      </c>
      <c r="D39" s="88">
        <f>D40+D42</f>
        <v>749600</v>
      </c>
      <c r="E39" s="88">
        <f>E40+E42</f>
        <v>15657.59</v>
      </c>
      <c r="F39" s="84">
        <f t="shared" si="0"/>
        <v>733942.41</v>
      </c>
    </row>
    <row r="40" spans="1:6" s="6" customFormat="1" ht="51" customHeight="1">
      <c r="A40" s="35" t="s">
        <v>186</v>
      </c>
      <c r="B40" s="50" t="s">
        <v>290</v>
      </c>
      <c r="C40" s="51" t="s">
        <v>239</v>
      </c>
      <c r="D40" s="88">
        <f>D41</f>
        <v>637000</v>
      </c>
      <c r="E40" s="88">
        <f>E41</f>
        <v>9741.16</v>
      </c>
      <c r="F40" s="84">
        <f t="shared" si="0"/>
        <v>627258.84</v>
      </c>
    </row>
    <row r="41" spans="1:6" s="6" customFormat="1" ht="67.5">
      <c r="A41" s="33" t="s">
        <v>156</v>
      </c>
      <c r="B41" s="39" t="s">
        <v>290</v>
      </c>
      <c r="C41" s="4" t="s">
        <v>240</v>
      </c>
      <c r="D41" s="88">
        <v>637000</v>
      </c>
      <c r="E41" s="88">
        <v>9741.16</v>
      </c>
      <c r="F41" s="84">
        <f t="shared" si="0"/>
        <v>627258.84</v>
      </c>
    </row>
    <row r="42" spans="1:6" s="6" customFormat="1" ht="34.5" customHeight="1">
      <c r="A42" s="35" t="s">
        <v>187</v>
      </c>
      <c r="B42" s="50" t="s">
        <v>290</v>
      </c>
      <c r="C42" s="51" t="s">
        <v>241</v>
      </c>
      <c r="D42" s="88">
        <f>D43</f>
        <v>112600</v>
      </c>
      <c r="E42" s="88">
        <f>E43</f>
        <v>5916.43</v>
      </c>
      <c r="F42" s="84">
        <f t="shared" si="0"/>
        <v>106683.57</v>
      </c>
    </row>
    <row r="43" spans="1:6" s="6" customFormat="1" ht="58.5" customHeight="1">
      <c r="A43" s="33" t="s">
        <v>157</v>
      </c>
      <c r="B43" s="39" t="s">
        <v>290</v>
      </c>
      <c r="C43" s="4" t="s">
        <v>242</v>
      </c>
      <c r="D43" s="88">
        <v>112600</v>
      </c>
      <c r="E43" s="88">
        <v>5916.43</v>
      </c>
      <c r="F43" s="84">
        <f t="shared" si="0"/>
        <v>106683.57</v>
      </c>
    </row>
    <row r="44" spans="1:6" s="6" customFormat="1" ht="29.25" customHeight="1">
      <c r="A44" s="33" t="s">
        <v>158</v>
      </c>
      <c r="B44" s="39" t="s">
        <v>290</v>
      </c>
      <c r="C44" s="4" t="s">
        <v>243</v>
      </c>
      <c r="D44" s="88">
        <f>D45</f>
        <v>7500</v>
      </c>
      <c r="E44" s="90">
        <f>E45</f>
        <v>0</v>
      </c>
      <c r="F44" s="84">
        <f t="shared" si="0"/>
        <v>7500</v>
      </c>
    </row>
    <row r="45" spans="1:6" s="6" customFormat="1" ht="51" customHeight="1">
      <c r="A45" s="35" t="s">
        <v>188</v>
      </c>
      <c r="B45" s="50" t="s">
        <v>290</v>
      </c>
      <c r="C45" s="51" t="s">
        <v>244</v>
      </c>
      <c r="D45" s="88">
        <f>D46</f>
        <v>7500</v>
      </c>
      <c r="E45" s="89">
        <f>E46</f>
        <v>0</v>
      </c>
      <c r="F45" s="84">
        <f t="shared" si="0"/>
        <v>7500</v>
      </c>
    </row>
    <row r="46" spans="1:6" s="6" customFormat="1" ht="88.5" customHeight="1">
      <c r="A46" s="33" t="s">
        <v>159</v>
      </c>
      <c r="B46" s="39" t="s">
        <v>290</v>
      </c>
      <c r="C46" s="4" t="s">
        <v>245</v>
      </c>
      <c r="D46" s="88">
        <v>7500</v>
      </c>
      <c r="E46" s="89">
        <v>0</v>
      </c>
      <c r="F46" s="84">
        <f t="shared" si="0"/>
        <v>7500</v>
      </c>
    </row>
    <row r="47" spans="1:6" s="6" customFormat="1" ht="40.5" customHeight="1">
      <c r="A47" s="33" t="s">
        <v>160</v>
      </c>
      <c r="B47" s="39" t="s">
        <v>290</v>
      </c>
      <c r="C47" s="4" t="s">
        <v>246</v>
      </c>
      <c r="D47" s="88">
        <f aca="true" t="shared" si="1" ref="D47:E49">D48</f>
        <v>1099300</v>
      </c>
      <c r="E47" s="87">
        <f t="shared" si="1"/>
        <v>11694.15</v>
      </c>
      <c r="F47" s="84">
        <f t="shared" si="0"/>
        <v>1087605.85</v>
      </c>
    </row>
    <row r="48" spans="1:6" s="6" customFormat="1" ht="101.25" customHeight="1">
      <c r="A48" s="35" t="s">
        <v>335</v>
      </c>
      <c r="B48" s="50" t="s">
        <v>290</v>
      </c>
      <c r="C48" s="51" t="s">
        <v>247</v>
      </c>
      <c r="D48" s="88">
        <f t="shared" si="1"/>
        <v>1099300</v>
      </c>
      <c r="E48" s="88">
        <f t="shared" si="1"/>
        <v>11694.15</v>
      </c>
      <c r="F48" s="84">
        <f t="shared" si="0"/>
        <v>1087605.85</v>
      </c>
    </row>
    <row r="49" spans="1:6" s="6" customFormat="1" ht="71.25" customHeight="1">
      <c r="A49" s="35" t="s">
        <v>189</v>
      </c>
      <c r="B49" s="50" t="s">
        <v>290</v>
      </c>
      <c r="C49" s="51" t="s">
        <v>248</v>
      </c>
      <c r="D49" s="88">
        <f t="shared" si="1"/>
        <v>1099300</v>
      </c>
      <c r="E49" s="88">
        <f t="shared" si="1"/>
        <v>11694.15</v>
      </c>
      <c r="F49" s="84">
        <f t="shared" si="0"/>
        <v>1087605.85</v>
      </c>
    </row>
    <row r="50" spans="1:6" s="6" customFormat="1" ht="75.75" customHeight="1">
      <c r="A50" s="35" t="s">
        <v>189</v>
      </c>
      <c r="B50" s="50" t="s">
        <v>290</v>
      </c>
      <c r="C50" s="51" t="s">
        <v>311</v>
      </c>
      <c r="D50" s="88">
        <v>1099300</v>
      </c>
      <c r="E50" s="88">
        <v>11694.15</v>
      </c>
      <c r="F50" s="84">
        <f t="shared" si="0"/>
        <v>1087605.85</v>
      </c>
    </row>
    <row r="51" spans="1:6" s="6" customFormat="1" ht="96.75" customHeight="1" hidden="1">
      <c r="A51" s="33" t="s">
        <v>297</v>
      </c>
      <c r="B51" s="37" t="s">
        <v>290</v>
      </c>
      <c r="C51" s="34" t="s">
        <v>298</v>
      </c>
      <c r="D51" s="87" t="str">
        <f>D52</f>
        <v>-</v>
      </c>
      <c r="E51" s="88"/>
      <c r="F51" s="84" t="e">
        <f t="shared" si="0"/>
        <v>#VALUE!</v>
      </c>
    </row>
    <row r="52" spans="1:6" s="6" customFormat="1" ht="90.75" customHeight="1" hidden="1">
      <c r="A52" s="33" t="s">
        <v>299</v>
      </c>
      <c r="B52" s="37" t="s">
        <v>290</v>
      </c>
      <c r="C52" s="34" t="s">
        <v>300</v>
      </c>
      <c r="D52" s="87" t="s">
        <v>262</v>
      </c>
      <c r="E52" s="88"/>
      <c r="F52" s="84" t="e">
        <f t="shared" si="0"/>
        <v>#VALUE!</v>
      </c>
    </row>
    <row r="53" spans="1:6" s="6" customFormat="1" ht="30" customHeight="1" hidden="1">
      <c r="A53" s="52" t="s">
        <v>312</v>
      </c>
      <c r="B53" s="50" t="s">
        <v>290</v>
      </c>
      <c r="C53" s="51" t="s">
        <v>313</v>
      </c>
      <c r="D53" s="88" t="str">
        <f>D54</f>
        <v>-</v>
      </c>
      <c r="E53" s="88"/>
      <c r="F53" s="84" t="e">
        <f t="shared" si="0"/>
        <v>#VALUE!</v>
      </c>
    </row>
    <row r="54" spans="1:6" s="6" customFormat="1" ht="57.75" customHeight="1" hidden="1">
      <c r="A54" s="35" t="s">
        <v>314</v>
      </c>
      <c r="B54" s="50" t="s">
        <v>290</v>
      </c>
      <c r="C54" s="51" t="s">
        <v>315</v>
      </c>
      <c r="D54" s="88" t="str">
        <f>D55</f>
        <v>-</v>
      </c>
      <c r="E54" s="88"/>
      <c r="F54" s="84" t="e">
        <f t="shared" si="0"/>
        <v>#VALUE!</v>
      </c>
    </row>
    <row r="55" spans="1:6" s="6" customFormat="1" ht="33.75" customHeight="1" hidden="1">
      <c r="A55" s="35" t="s">
        <v>316</v>
      </c>
      <c r="B55" s="50" t="s">
        <v>290</v>
      </c>
      <c r="C55" s="51" t="s">
        <v>317</v>
      </c>
      <c r="D55" s="88" t="str">
        <f>D56</f>
        <v>-</v>
      </c>
      <c r="E55" s="88"/>
      <c r="F55" s="84" t="e">
        <f t="shared" si="0"/>
        <v>#VALUE!</v>
      </c>
    </row>
    <row r="56" spans="1:6" s="6" customFormat="1" ht="45" customHeight="1" hidden="1">
      <c r="A56" s="35" t="s">
        <v>318</v>
      </c>
      <c r="B56" s="50" t="s">
        <v>290</v>
      </c>
      <c r="C56" s="51" t="s">
        <v>319</v>
      </c>
      <c r="D56" s="88" t="s">
        <v>262</v>
      </c>
      <c r="E56" s="88"/>
      <c r="F56" s="84" t="e">
        <f t="shared" si="0"/>
        <v>#VALUE!</v>
      </c>
    </row>
    <row r="57" spans="1:6" s="6" customFormat="1" ht="22.5">
      <c r="A57" s="35" t="s">
        <v>499</v>
      </c>
      <c r="B57" s="39" t="s">
        <v>290</v>
      </c>
      <c r="C57" s="51" t="s">
        <v>500</v>
      </c>
      <c r="D57" s="88">
        <f>D58+D60</f>
        <v>2900</v>
      </c>
      <c r="E57" s="88">
        <f>E58</f>
        <v>5000</v>
      </c>
      <c r="F57" s="84">
        <f t="shared" si="0"/>
        <v>-2100</v>
      </c>
    </row>
    <row r="58" spans="1:6" s="6" customFormat="1" ht="45">
      <c r="A58" s="35" t="s">
        <v>498</v>
      </c>
      <c r="B58" s="39" t="s">
        <v>290</v>
      </c>
      <c r="C58" s="51" t="s">
        <v>501</v>
      </c>
      <c r="D58" s="88">
        <f>D59</f>
        <v>0</v>
      </c>
      <c r="E58" s="88">
        <f>E59</f>
        <v>5000</v>
      </c>
      <c r="F58" s="84">
        <f t="shared" si="0"/>
        <v>-5000</v>
      </c>
    </row>
    <row r="59" spans="1:6" s="6" customFormat="1" ht="67.5">
      <c r="A59" s="35" t="s">
        <v>497</v>
      </c>
      <c r="B59" s="39" t="s">
        <v>290</v>
      </c>
      <c r="C59" s="51" t="s">
        <v>502</v>
      </c>
      <c r="D59" s="88">
        <v>0</v>
      </c>
      <c r="E59" s="88">
        <v>5000</v>
      </c>
      <c r="F59" s="84">
        <f t="shared" si="0"/>
        <v>-5000</v>
      </c>
    </row>
    <row r="60" spans="1:6" s="6" customFormat="1" ht="33.75">
      <c r="A60" s="35" t="s">
        <v>578</v>
      </c>
      <c r="B60" s="39" t="s">
        <v>290</v>
      </c>
      <c r="C60" s="51" t="s">
        <v>577</v>
      </c>
      <c r="D60" s="88">
        <v>2900</v>
      </c>
      <c r="E60" s="88">
        <v>0</v>
      </c>
      <c r="F60" s="84">
        <f t="shared" si="0"/>
        <v>2900</v>
      </c>
    </row>
    <row r="61" spans="1:6" s="6" customFormat="1" ht="48.75" customHeight="1">
      <c r="A61" s="35" t="s">
        <v>579</v>
      </c>
      <c r="B61" s="39" t="s">
        <v>290</v>
      </c>
      <c r="C61" s="51" t="s">
        <v>576</v>
      </c>
      <c r="D61" s="88">
        <v>2900</v>
      </c>
      <c r="E61" s="88">
        <v>0</v>
      </c>
      <c r="F61" s="84">
        <f t="shared" si="0"/>
        <v>2900</v>
      </c>
    </row>
    <row r="62" spans="1:6" s="6" customFormat="1" ht="27.75" customHeight="1">
      <c r="A62" s="53" t="s">
        <v>161</v>
      </c>
      <c r="B62" s="39" t="s">
        <v>290</v>
      </c>
      <c r="C62" s="4" t="s">
        <v>249</v>
      </c>
      <c r="D62" s="88">
        <f>D63</f>
        <v>4600200</v>
      </c>
      <c r="E62" s="88">
        <f>E63</f>
        <v>843500</v>
      </c>
      <c r="F62" s="84">
        <f t="shared" si="0"/>
        <v>3756700</v>
      </c>
    </row>
    <row r="63" spans="1:6" s="6" customFormat="1" ht="38.25" customHeight="1">
      <c r="A63" s="49" t="s">
        <v>190</v>
      </c>
      <c r="B63" s="50" t="s">
        <v>290</v>
      </c>
      <c r="C63" s="51" t="s">
        <v>250</v>
      </c>
      <c r="D63" s="88">
        <f>D72+D67+D66</f>
        <v>4600200</v>
      </c>
      <c r="E63" s="88">
        <f>E64</f>
        <v>843500</v>
      </c>
      <c r="F63" s="84">
        <f t="shared" si="0"/>
        <v>3756700</v>
      </c>
    </row>
    <row r="64" spans="1:6" s="6" customFormat="1" ht="38.25" customHeight="1">
      <c r="A64" s="49" t="s">
        <v>493</v>
      </c>
      <c r="B64" s="50" t="s">
        <v>290</v>
      </c>
      <c r="C64" s="51" t="s">
        <v>490</v>
      </c>
      <c r="D64" s="88">
        <v>4217200</v>
      </c>
      <c r="E64" s="88">
        <f>E65</f>
        <v>843500</v>
      </c>
      <c r="F64" s="84">
        <f t="shared" si="0"/>
        <v>3373700</v>
      </c>
    </row>
    <row r="65" spans="1:6" s="6" customFormat="1" ht="38.25" customHeight="1">
      <c r="A65" s="49" t="s">
        <v>494</v>
      </c>
      <c r="B65" s="50" t="s">
        <v>290</v>
      </c>
      <c r="C65" s="51" t="s">
        <v>491</v>
      </c>
      <c r="D65" s="88">
        <v>4217200</v>
      </c>
      <c r="E65" s="88">
        <f>E66</f>
        <v>843500</v>
      </c>
      <c r="F65" s="84">
        <f t="shared" si="0"/>
        <v>3373700</v>
      </c>
    </row>
    <row r="66" spans="1:6" s="6" customFormat="1" ht="38.25" customHeight="1">
      <c r="A66" s="49" t="s">
        <v>495</v>
      </c>
      <c r="B66" s="50" t="s">
        <v>290</v>
      </c>
      <c r="C66" s="51" t="s">
        <v>492</v>
      </c>
      <c r="D66" s="88">
        <v>4217200</v>
      </c>
      <c r="E66" s="88">
        <v>843500</v>
      </c>
      <c r="F66" s="84">
        <f t="shared" si="0"/>
        <v>3373700</v>
      </c>
    </row>
    <row r="67" spans="1:6" s="11" customFormat="1" ht="27.75" customHeight="1">
      <c r="A67" s="49" t="s">
        <v>191</v>
      </c>
      <c r="B67" s="50" t="s">
        <v>290</v>
      </c>
      <c r="C67" s="51" t="s">
        <v>251</v>
      </c>
      <c r="D67" s="88">
        <f>D68+D70</f>
        <v>154600</v>
      </c>
      <c r="E67" s="88">
        <f>E68+E70</f>
        <v>0</v>
      </c>
      <c r="F67" s="84">
        <f t="shared" si="0"/>
        <v>154600</v>
      </c>
    </row>
    <row r="68" spans="1:6" s="11" customFormat="1" ht="35.25" customHeight="1">
      <c r="A68" s="49" t="s">
        <v>192</v>
      </c>
      <c r="B68" s="50" t="s">
        <v>290</v>
      </c>
      <c r="C68" s="51" t="s">
        <v>252</v>
      </c>
      <c r="D68" s="88">
        <f>D69</f>
        <v>154400</v>
      </c>
      <c r="E68" s="88">
        <f>E69</f>
        <v>0</v>
      </c>
      <c r="F68" s="84">
        <f t="shared" si="0"/>
        <v>154400</v>
      </c>
    </row>
    <row r="69" spans="1:6" s="11" customFormat="1" ht="48.75" customHeight="1">
      <c r="A69" s="49" t="s">
        <v>227</v>
      </c>
      <c r="B69" s="50" t="s">
        <v>290</v>
      </c>
      <c r="C69" s="51" t="s">
        <v>253</v>
      </c>
      <c r="D69" s="88">
        <v>154400</v>
      </c>
      <c r="E69" s="88">
        <v>0</v>
      </c>
      <c r="F69" s="84">
        <f t="shared" si="0"/>
        <v>154400</v>
      </c>
    </row>
    <row r="70" spans="1:6" s="11" customFormat="1" ht="36.75" customHeight="1">
      <c r="A70" s="53" t="s">
        <v>320</v>
      </c>
      <c r="B70" s="39" t="s">
        <v>290</v>
      </c>
      <c r="C70" s="4" t="s">
        <v>254</v>
      </c>
      <c r="D70" s="88">
        <f>D71</f>
        <v>200</v>
      </c>
      <c r="E70" s="88">
        <f>E71</f>
        <v>0</v>
      </c>
      <c r="F70" s="84">
        <f t="shared" si="0"/>
        <v>200</v>
      </c>
    </row>
    <row r="71" spans="1:6" ht="36.75" customHeight="1">
      <c r="A71" s="53" t="s">
        <v>321</v>
      </c>
      <c r="B71" s="39" t="s">
        <v>290</v>
      </c>
      <c r="C71" s="4" t="s">
        <v>255</v>
      </c>
      <c r="D71" s="88">
        <v>200</v>
      </c>
      <c r="E71" s="88">
        <v>0</v>
      </c>
      <c r="F71" s="84">
        <f t="shared" si="0"/>
        <v>200</v>
      </c>
    </row>
    <row r="72" spans="1:6" ht="12.75">
      <c r="A72" s="49" t="s">
        <v>200</v>
      </c>
      <c r="B72" s="50" t="s">
        <v>290</v>
      </c>
      <c r="C72" s="51" t="s">
        <v>322</v>
      </c>
      <c r="D72" s="88">
        <f>D73</f>
        <v>228400</v>
      </c>
      <c r="E72" s="88">
        <v>0</v>
      </c>
      <c r="F72" s="84">
        <f t="shared" si="0"/>
        <v>228400</v>
      </c>
    </row>
    <row r="73" spans="1:6" ht="22.5">
      <c r="A73" s="49" t="s">
        <v>139</v>
      </c>
      <c r="B73" s="50" t="s">
        <v>290</v>
      </c>
      <c r="C73" s="51" t="s">
        <v>140</v>
      </c>
      <c r="D73" s="88">
        <f>D74</f>
        <v>228400</v>
      </c>
      <c r="E73" s="88">
        <v>0</v>
      </c>
      <c r="F73" s="84">
        <f t="shared" si="0"/>
        <v>228400</v>
      </c>
    </row>
    <row r="74" spans="1:6" ht="28.5" customHeight="1">
      <c r="A74" s="53" t="s">
        <v>138</v>
      </c>
      <c r="B74" s="50" t="s">
        <v>290</v>
      </c>
      <c r="C74" s="4" t="s">
        <v>256</v>
      </c>
      <c r="D74" s="88">
        <f>216200+12200</f>
        <v>228400</v>
      </c>
      <c r="E74" s="88">
        <v>0</v>
      </c>
      <c r="F74" s="84">
        <f t="shared" si="0"/>
        <v>228400</v>
      </c>
    </row>
    <row r="75" spans="4:6" ht="12.75">
      <c r="D75" s="91"/>
      <c r="E75" s="91"/>
      <c r="F75" s="92"/>
    </row>
  </sheetData>
  <sheetProtection/>
  <mergeCells count="5">
    <mergeCell ref="A11:F11"/>
    <mergeCell ref="C1:F1"/>
    <mergeCell ref="A3:E3"/>
    <mergeCell ref="B4:C4"/>
    <mergeCell ref="A7:C7"/>
  </mergeCells>
  <printOptions/>
  <pageMargins left="0.7480314960629921" right="0.7480314960629921" top="0.5905511811023623" bottom="0.5905511811023623" header="0.5118110236220472" footer="0.5118110236220472"/>
  <pageSetup fitToHeight="0"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tabColor indexed="14"/>
  </sheetPr>
  <dimension ref="A1:I274"/>
  <sheetViews>
    <sheetView zoomScaleSheetLayoutView="100" zoomScalePageLayoutView="0" workbookViewId="0" topLeftCell="A111">
      <selection activeCell="C89" sqref="C89"/>
    </sheetView>
  </sheetViews>
  <sheetFormatPr defaultColWidth="8.875" defaultRowHeight="12.75"/>
  <cols>
    <col min="1" max="1" width="36.375" style="18" customWidth="1"/>
    <col min="2" max="2" width="5.75390625" style="12" bestFit="1" customWidth="1"/>
    <col min="3" max="3" width="21.875" style="12" customWidth="1"/>
    <col min="4" max="4" width="14.625" style="12" customWidth="1"/>
    <col min="5" max="5" width="11.00390625" style="12" customWidth="1"/>
    <col min="6" max="6" width="11.625" style="12" customWidth="1"/>
    <col min="7" max="16384" width="8.875" style="12" customWidth="1"/>
  </cols>
  <sheetData>
    <row r="1" spans="1:6" ht="21" customHeight="1" thickBot="1">
      <c r="A1" s="152" t="s">
        <v>162</v>
      </c>
      <c r="B1" s="153"/>
      <c r="C1" s="153"/>
      <c r="D1" s="153"/>
      <c r="E1" s="153"/>
      <c r="F1" s="153"/>
    </row>
    <row r="2" spans="1:6" ht="60" customHeight="1">
      <c r="A2" s="13" t="s">
        <v>145</v>
      </c>
      <c r="B2" s="13" t="s">
        <v>146</v>
      </c>
      <c r="C2" s="13" t="s">
        <v>163</v>
      </c>
      <c r="D2" s="3" t="s">
        <v>258</v>
      </c>
      <c r="E2" s="13" t="s">
        <v>164</v>
      </c>
      <c r="F2" s="13" t="s">
        <v>180</v>
      </c>
    </row>
    <row r="3" spans="1:6" s="15" customFormat="1" ht="12" thickBot="1">
      <c r="A3" s="14">
        <v>1</v>
      </c>
      <c r="B3" s="14">
        <v>2</v>
      </c>
      <c r="C3" s="14">
        <v>3</v>
      </c>
      <c r="D3" s="14" t="s">
        <v>149</v>
      </c>
      <c r="E3" s="14" t="s">
        <v>150</v>
      </c>
      <c r="F3" s="14" t="s">
        <v>165</v>
      </c>
    </row>
    <row r="4" spans="1:8" ht="11.25">
      <c r="A4" s="126" t="s">
        <v>271</v>
      </c>
      <c r="B4" s="127">
        <v>200</v>
      </c>
      <c r="C4" s="128" t="s">
        <v>135</v>
      </c>
      <c r="D4" s="129">
        <f>D6+D120+D135+D163+D189+D237+D264</f>
        <v>8294900</v>
      </c>
      <c r="E4" s="129">
        <f>E6+E120+E135+E163+E189+E237+E264</f>
        <v>789771.7199999999</v>
      </c>
      <c r="F4" s="120">
        <f>D4-E4</f>
        <v>7505128.28</v>
      </c>
      <c r="H4" s="20"/>
    </row>
    <row r="5" spans="1:8" ht="24" customHeight="1">
      <c r="A5" s="112" t="s">
        <v>215</v>
      </c>
      <c r="B5" s="113"/>
      <c r="C5" s="114"/>
      <c r="D5" s="115"/>
      <c r="E5" s="116"/>
      <c r="F5" s="154">
        <f>D6-E6</f>
        <v>3706683.04</v>
      </c>
      <c r="H5" s="20"/>
    </row>
    <row r="6" spans="1:9" ht="24" customHeight="1">
      <c r="A6" s="117" t="s">
        <v>337</v>
      </c>
      <c r="B6" s="118">
        <v>200</v>
      </c>
      <c r="C6" s="119" t="s">
        <v>128</v>
      </c>
      <c r="D6" s="120">
        <f>D7+D23+D71+D78</f>
        <v>4103700</v>
      </c>
      <c r="E6" s="120">
        <f>E7+E23+E71+E78</f>
        <v>397016.95999999996</v>
      </c>
      <c r="F6" s="155"/>
      <c r="H6" s="23"/>
      <c r="I6" s="20"/>
    </row>
    <row r="7" spans="1:8" ht="50.25" customHeight="1">
      <c r="A7" s="55" t="s">
        <v>193</v>
      </c>
      <c r="B7" s="56">
        <v>200</v>
      </c>
      <c r="C7" s="43" t="s">
        <v>272</v>
      </c>
      <c r="D7" s="109">
        <f>D10</f>
        <v>747900</v>
      </c>
      <c r="E7" s="57">
        <f>E10</f>
        <v>74364.65</v>
      </c>
      <c r="F7" s="17">
        <f aca="true" t="shared" si="0" ref="F7:F70">D7-E7</f>
        <v>673535.35</v>
      </c>
      <c r="H7" s="20"/>
    </row>
    <row r="8" spans="1:8" ht="50.25" customHeight="1">
      <c r="A8" s="55" t="s">
        <v>503</v>
      </c>
      <c r="B8" s="56">
        <v>200</v>
      </c>
      <c r="C8" s="43" t="s">
        <v>370</v>
      </c>
      <c r="D8" s="110">
        <f aca="true" t="shared" si="1" ref="D8:E12">D9</f>
        <v>747900</v>
      </c>
      <c r="E8" s="58">
        <f t="shared" si="1"/>
        <v>74364.65</v>
      </c>
      <c r="F8" s="17">
        <f t="shared" si="0"/>
        <v>673535.35</v>
      </c>
      <c r="H8" s="20"/>
    </row>
    <row r="9" spans="1:8" ht="29.25" customHeight="1">
      <c r="A9" s="55" t="s">
        <v>504</v>
      </c>
      <c r="B9" s="56">
        <v>200</v>
      </c>
      <c r="C9" s="43" t="s">
        <v>369</v>
      </c>
      <c r="D9" s="110">
        <f t="shared" si="1"/>
        <v>747900</v>
      </c>
      <c r="E9" s="58">
        <f t="shared" si="1"/>
        <v>74364.65</v>
      </c>
      <c r="F9" s="17">
        <f t="shared" si="0"/>
        <v>673535.35</v>
      </c>
      <c r="H9" s="20"/>
    </row>
    <row r="10" spans="1:8" ht="66.75" customHeight="1">
      <c r="A10" s="55" t="s">
        <v>505</v>
      </c>
      <c r="B10" s="56">
        <v>200</v>
      </c>
      <c r="C10" s="43" t="s">
        <v>372</v>
      </c>
      <c r="D10" s="110">
        <f t="shared" si="1"/>
        <v>747900</v>
      </c>
      <c r="E10" s="58">
        <f t="shared" si="1"/>
        <v>74364.65</v>
      </c>
      <c r="F10" s="17">
        <f t="shared" si="0"/>
        <v>673535.35</v>
      </c>
      <c r="H10" s="20"/>
    </row>
    <row r="11" spans="1:8" ht="76.5" customHeight="1">
      <c r="A11" s="55" t="s">
        <v>390</v>
      </c>
      <c r="B11" s="59">
        <v>200</v>
      </c>
      <c r="C11" s="43" t="s">
        <v>389</v>
      </c>
      <c r="D11" s="110">
        <f t="shared" si="1"/>
        <v>747900</v>
      </c>
      <c r="E11" s="58">
        <f t="shared" si="1"/>
        <v>74364.65</v>
      </c>
      <c r="F11" s="17">
        <f t="shared" si="0"/>
        <v>673535.35</v>
      </c>
      <c r="H11" s="20"/>
    </row>
    <row r="12" spans="1:8" ht="33.75" customHeight="1">
      <c r="A12" s="55" t="s">
        <v>371</v>
      </c>
      <c r="B12" s="59">
        <v>200</v>
      </c>
      <c r="C12" s="43" t="s">
        <v>338</v>
      </c>
      <c r="D12" s="110">
        <f>D13+D18</f>
        <v>747900</v>
      </c>
      <c r="E12" s="58">
        <f t="shared" si="1"/>
        <v>74364.65</v>
      </c>
      <c r="F12" s="17">
        <f t="shared" si="0"/>
        <v>673535.35</v>
      </c>
      <c r="H12" s="20"/>
    </row>
    <row r="13" spans="1:8" ht="35.25" customHeight="1">
      <c r="A13" s="42" t="s">
        <v>391</v>
      </c>
      <c r="B13" s="54">
        <v>200</v>
      </c>
      <c r="C13" s="43" t="s">
        <v>339</v>
      </c>
      <c r="D13" s="111">
        <f>D15</f>
        <v>718900</v>
      </c>
      <c r="E13" s="16">
        <f>E15</f>
        <v>74364.65</v>
      </c>
      <c r="F13" s="17">
        <f t="shared" si="0"/>
        <v>644535.35</v>
      </c>
      <c r="H13" s="20"/>
    </row>
    <row r="14" spans="1:8" ht="24" customHeight="1">
      <c r="A14" s="42" t="s">
        <v>282</v>
      </c>
      <c r="B14" s="54">
        <v>200</v>
      </c>
      <c r="C14" s="43" t="s">
        <v>340</v>
      </c>
      <c r="D14" s="111">
        <f>D15</f>
        <v>718900</v>
      </c>
      <c r="E14" s="16">
        <f>E15</f>
        <v>74364.65</v>
      </c>
      <c r="F14" s="17">
        <f t="shared" si="0"/>
        <v>644535.35</v>
      </c>
      <c r="H14" s="20"/>
    </row>
    <row r="15" spans="1:8" ht="33.75" customHeight="1">
      <c r="A15" s="42" t="s">
        <v>264</v>
      </c>
      <c r="B15" s="54">
        <v>200</v>
      </c>
      <c r="C15" s="43" t="s">
        <v>341</v>
      </c>
      <c r="D15" s="111">
        <f>D16+D17</f>
        <v>718900</v>
      </c>
      <c r="E15" s="16">
        <f>E16+E17</f>
        <v>74364.65</v>
      </c>
      <c r="F15" s="17">
        <f t="shared" si="0"/>
        <v>644535.35</v>
      </c>
      <c r="H15" s="20"/>
    </row>
    <row r="16" spans="1:8" ht="24" customHeight="1">
      <c r="A16" s="60" t="s">
        <v>166</v>
      </c>
      <c r="B16" s="54">
        <v>200</v>
      </c>
      <c r="C16" s="43" t="s">
        <v>342</v>
      </c>
      <c r="D16" s="107">
        <v>551500</v>
      </c>
      <c r="E16" s="44">
        <v>61754.72</v>
      </c>
      <c r="F16" s="17">
        <f t="shared" si="0"/>
        <v>489745.28</v>
      </c>
      <c r="H16" s="20"/>
    </row>
    <row r="17" spans="1:8" ht="24" customHeight="1">
      <c r="A17" s="61" t="s">
        <v>276</v>
      </c>
      <c r="B17" s="54">
        <v>200</v>
      </c>
      <c r="C17" s="43" t="s">
        <v>343</v>
      </c>
      <c r="D17" s="107">
        <v>167400</v>
      </c>
      <c r="E17" s="77">
        <v>12609.93</v>
      </c>
      <c r="F17" s="17">
        <f t="shared" si="0"/>
        <v>154790.07</v>
      </c>
      <c r="H17" s="20"/>
    </row>
    <row r="18" spans="1:8" ht="39" customHeight="1">
      <c r="A18" s="61" t="s">
        <v>392</v>
      </c>
      <c r="B18" s="54">
        <v>200</v>
      </c>
      <c r="C18" s="43" t="s">
        <v>344</v>
      </c>
      <c r="D18" s="107">
        <f>D19</f>
        <v>29000</v>
      </c>
      <c r="E18" s="78">
        <f>E19</f>
        <v>0</v>
      </c>
      <c r="F18" s="17">
        <f t="shared" si="0"/>
        <v>29000</v>
      </c>
      <c r="H18" s="20"/>
    </row>
    <row r="19" spans="1:8" ht="24" customHeight="1">
      <c r="A19" s="61" t="s">
        <v>282</v>
      </c>
      <c r="B19" s="54">
        <v>200</v>
      </c>
      <c r="C19" s="43" t="s">
        <v>345</v>
      </c>
      <c r="D19" s="107">
        <f>D20</f>
        <v>29000</v>
      </c>
      <c r="E19" s="78">
        <f>E20</f>
        <v>0</v>
      </c>
      <c r="F19" s="17">
        <f t="shared" si="0"/>
        <v>29000</v>
      </c>
      <c r="H19" s="20"/>
    </row>
    <row r="20" spans="1:8" ht="24" customHeight="1">
      <c r="A20" s="42" t="s">
        <v>264</v>
      </c>
      <c r="B20" s="54">
        <v>200</v>
      </c>
      <c r="C20" s="43" t="s">
        <v>346</v>
      </c>
      <c r="D20" s="107">
        <f>D21+D22</f>
        <v>29000</v>
      </c>
      <c r="E20" s="78">
        <f>E21+E22</f>
        <v>0</v>
      </c>
      <c r="F20" s="17">
        <f t="shared" si="0"/>
        <v>29000</v>
      </c>
      <c r="H20" s="20"/>
    </row>
    <row r="21" spans="1:8" ht="24" customHeight="1">
      <c r="A21" s="42" t="s">
        <v>167</v>
      </c>
      <c r="B21" s="54">
        <v>200</v>
      </c>
      <c r="C21" s="43" t="s">
        <v>347</v>
      </c>
      <c r="D21" s="107">
        <v>22000</v>
      </c>
      <c r="E21" s="77">
        <v>0</v>
      </c>
      <c r="F21" s="17">
        <f t="shared" si="0"/>
        <v>22000</v>
      </c>
      <c r="H21" s="20"/>
    </row>
    <row r="22" spans="1:8" ht="24" customHeight="1">
      <c r="A22" s="60" t="s">
        <v>168</v>
      </c>
      <c r="B22" s="54">
        <v>200</v>
      </c>
      <c r="C22" s="43" t="s">
        <v>348</v>
      </c>
      <c r="D22" s="107">
        <v>7000</v>
      </c>
      <c r="E22" s="77">
        <v>0</v>
      </c>
      <c r="F22" s="17">
        <f t="shared" si="0"/>
        <v>7000</v>
      </c>
      <c r="H22" s="20"/>
    </row>
    <row r="23" spans="1:8" ht="77.25" customHeight="1">
      <c r="A23" s="62" t="s">
        <v>195</v>
      </c>
      <c r="B23" s="54">
        <v>200</v>
      </c>
      <c r="C23" s="43" t="s">
        <v>129</v>
      </c>
      <c r="D23" s="17">
        <f>D24+D64</f>
        <v>3292800</v>
      </c>
      <c r="E23" s="17">
        <f>E24+E64</f>
        <v>297221.68</v>
      </c>
      <c r="F23" s="17">
        <f t="shared" si="0"/>
        <v>2995578.32</v>
      </c>
      <c r="H23" s="20"/>
    </row>
    <row r="24" spans="1:8" ht="42" customHeight="1">
      <c r="A24" s="62" t="s">
        <v>506</v>
      </c>
      <c r="B24" s="54">
        <v>200</v>
      </c>
      <c r="C24" s="43" t="s">
        <v>373</v>
      </c>
      <c r="D24" s="17">
        <f>D25</f>
        <v>3292600</v>
      </c>
      <c r="E24" s="17">
        <f>E25</f>
        <v>297221.68</v>
      </c>
      <c r="F24" s="17">
        <f t="shared" si="0"/>
        <v>2995378.32</v>
      </c>
      <c r="H24" s="20"/>
    </row>
    <row r="25" spans="1:8" ht="69" customHeight="1">
      <c r="A25" s="62" t="s">
        <v>507</v>
      </c>
      <c r="B25" s="54">
        <v>200</v>
      </c>
      <c r="C25" s="43" t="s">
        <v>374</v>
      </c>
      <c r="D25" s="17">
        <f>D26+D39+D56</f>
        <v>3292600</v>
      </c>
      <c r="E25" s="17">
        <f>E26+E39+E56</f>
        <v>297221.68</v>
      </c>
      <c r="F25" s="17">
        <f t="shared" si="0"/>
        <v>2995378.32</v>
      </c>
      <c r="H25" s="20"/>
    </row>
    <row r="26" spans="1:8" ht="96.75" customHeight="1">
      <c r="A26" s="42" t="s">
        <v>508</v>
      </c>
      <c r="B26" s="54">
        <v>200</v>
      </c>
      <c r="C26" s="43" t="s">
        <v>375</v>
      </c>
      <c r="D26" s="17">
        <f>D29+D34</f>
        <v>2555400</v>
      </c>
      <c r="E26" s="17">
        <f>E29+E34</f>
        <v>236116.81</v>
      </c>
      <c r="F26" s="17">
        <f t="shared" si="0"/>
        <v>2319283.19</v>
      </c>
      <c r="H26" s="20"/>
    </row>
    <row r="27" spans="1:8" ht="77.25" customHeight="1">
      <c r="A27" s="55" t="s">
        <v>390</v>
      </c>
      <c r="B27" s="54"/>
      <c r="C27" s="43" t="s">
        <v>393</v>
      </c>
      <c r="D27" s="17">
        <f>D28</f>
        <v>2454900</v>
      </c>
      <c r="E27" s="17">
        <f>E28</f>
        <v>236116.81</v>
      </c>
      <c r="F27" s="17">
        <f t="shared" si="0"/>
        <v>2218783.19</v>
      </c>
      <c r="H27" s="20"/>
    </row>
    <row r="28" spans="1:8" ht="40.5" customHeight="1">
      <c r="A28" s="55" t="s">
        <v>371</v>
      </c>
      <c r="B28" s="54">
        <v>200</v>
      </c>
      <c r="C28" s="43" t="s">
        <v>349</v>
      </c>
      <c r="D28" s="17">
        <f>D29</f>
        <v>2454900</v>
      </c>
      <c r="E28" s="17">
        <f>E29</f>
        <v>236116.81</v>
      </c>
      <c r="F28" s="17">
        <f t="shared" si="0"/>
        <v>2218783.19</v>
      </c>
      <c r="H28" s="20"/>
    </row>
    <row r="29" spans="1:8" s="24" customFormat="1" ht="36.75" customHeight="1">
      <c r="A29" s="42" t="s">
        <v>391</v>
      </c>
      <c r="B29" s="54">
        <v>200</v>
      </c>
      <c r="C29" s="43" t="s">
        <v>350</v>
      </c>
      <c r="D29" s="16">
        <f>D31</f>
        <v>2454900</v>
      </c>
      <c r="E29" s="16">
        <f>E31</f>
        <v>236116.81</v>
      </c>
      <c r="F29" s="17">
        <f t="shared" si="0"/>
        <v>2218783.19</v>
      </c>
      <c r="H29" s="25"/>
    </row>
    <row r="30" spans="1:8" s="24" customFormat="1" ht="24" customHeight="1">
      <c r="A30" s="42" t="s">
        <v>282</v>
      </c>
      <c r="B30" s="54">
        <v>200</v>
      </c>
      <c r="C30" s="43" t="s">
        <v>351</v>
      </c>
      <c r="D30" s="16">
        <f>D31</f>
        <v>2454900</v>
      </c>
      <c r="E30" s="16">
        <f>E31</f>
        <v>236116.81</v>
      </c>
      <c r="F30" s="17">
        <f t="shared" si="0"/>
        <v>2218783.19</v>
      </c>
      <c r="H30" s="25"/>
    </row>
    <row r="31" spans="1:8" s="24" customFormat="1" ht="24" customHeight="1">
      <c r="A31" s="42" t="s">
        <v>194</v>
      </c>
      <c r="B31" s="54">
        <v>200</v>
      </c>
      <c r="C31" s="43" t="s">
        <v>352</v>
      </c>
      <c r="D31" s="16">
        <f>D32++D33</f>
        <v>2454900</v>
      </c>
      <c r="E31" s="16">
        <f>E32++E33</f>
        <v>236116.81</v>
      </c>
      <c r="F31" s="17">
        <f t="shared" si="0"/>
        <v>2218783.19</v>
      </c>
      <c r="H31" s="25"/>
    </row>
    <row r="32" spans="1:8" s="24" customFormat="1" ht="24" customHeight="1">
      <c r="A32" s="42" t="s">
        <v>166</v>
      </c>
      <c r="B32" s="54">
        <v>200</v>
      </c>
      <c r="C32" s="43" t="s">
        <v>353</v>
      </c>
      <c r="D32" s="107">
        <v>1886000</v>
      </c>
      <c r="E32" s="44">
        <v>220346.18</v>
      </c>
      <c r="F32" s="17">
        <f t="shared" si="0"/>
        <v>1665653.82</v>
      </c>
      <c r="H32" s="25"/>
    </row>
    <row r="33" spans="1:8" s="24" customFormat="1" ht="24" customHeight="1">
      <c r="A33" s="42" t="s">
        <v>277</v>
      </c>
      <c r="B33" s="54">
        <v>200</v>
      </c>
      <c r="C33" s="43" t="s">
        <v>354</v>
      </c>
      <c r="D33" s="107">
        <v>568900</v>
      </c>
      <c r="E33" s="77">
        <v>15770.63</v>
      </c>
      <c r="F33" s="17">
        <f t="shared" si="0"/>
        <v>553129.37</v>
      </c>
      <c r="H33" s="25"/>
    </row>
    <row r="34" spans="1:8" s="24" customFormat="1" ht="38.25" customHeight="1">
      <c r="A34" s="61" t="s">
        <v>392</v>
      </c>
      <c r="B34" s="54">
        <v>200</v>
      </c>
      <c r="C34" s="43" t="s">
        <v>355</v>
      </c>
      <c r="D34" s="107">
        <f>D36</f>
        <v>100500</v>
      </c>
      <c r="E34" s="78">
        <f>E36</f>
        <v>0</v>
      </c>
      <c r="F34" s="17">
        <f t="shared" si="0"/>
        <v>100500</v>
      </c>
      <c r="H34" s="25"/>
    </row>
    <row r="35" spans="1:8" s="24" customFormat="1" ht="24" customHeight="1">
      <c r="A35" s="63" t="s">
        <v>282</v>
      </c>
      <c r="B35" s="54">
        <v>200</v>
      </c>
      <c r="C35" s="43" t="s">
        <v>356</v>
      </c>
      <c r="D35" s="107">
        <f>D36</f>
        <v>100500</v>
      </c>
      <c r="E35" s="78">
        <f>E36</f>
        <v>0</v>
      </c>
      <c r="F35" s="17">
        <f t="shared" si="0"/>
        <v>100500</v>
      </c>
      <c r="H35" s="25"/>
    </row>
    <row r="36" spans="1:8" s="24" customFormat="1" ht="24" customHeight="1">
      <c r="A36" s="42" t="s">
        <v>194</v>
      </c>
      <c r="B36" s="54">
        <v>200</v>
      </c>
      <c r="C36" s="43" t="s">
        <v>357</v>
      </c>
      <c r="D36" s="107">
        <f>D37+D38</f>
        <v>100500</v>
      </c>
      <c r="E36" s="78">
        <f>E37+E38</f>
        <v>0</v>
      </c>
      <c r="F36" s="17">
        <f t="shared" si="0"/>
        <v>100500</v>
      </c>
      <c r="H36" s="25"/>
    </row>
    <row r="37" spans="1:8" s="24" customFormat="1" ht="24" customHeight="1">
      <c r="A37" s="42" t="s">
        <v>167</v>
      </c>
      <c r="B37" s="54">
        <v>200</v>
      </c>
      <c r="C37" s="43" t="s">
        <v>358</v>
      </c>
      <c r="D37" s="107">
        <v>77000</v>
      </c>
      <c r="E37" s="77">
        <v>0</v>
      </c>
      <c r="F37" s="17">
        <f t="shared" si="0"/>
        <v>77000</v>
      </c>
      <c r="H37" s="25"/>
    </row>
    <row r="38" spans="1:8" s="24" customFormat="1" ht="24" customHeight="1">
      <c r="A38" s="42" t="s">
        <v>263</v>
      </c>
      <c r="B38" s="54">
        <v>200</v>
      </c>
      <c r="C38" s="43" t="s">
        <v>359</v>
      </c>
      <c r="D38" s="107">
        <v>23500</v>
      </c>
      <c r="E38" s="77">
        <v>0</v>
      </c>
      <c r="F38" s="17">
        <f t="shared" si="0"/>
        <v>23500</v>
      </c>
      <c r="H38" s="25"/>
    </row>
    <row r="39" spans="1:8" s="24" customFormat="1" ht="93.75" customHeight="1">
      <c r="A39" s="42" t="s">
        <v>509</v>
      </c>
      <c r="B39" s="54">
        <v>200</v>
      </c>
      <c r="C39" s="43" t="s">
        <v>376</v>
      </c>
      <c r="D39" s="107">
        <f>D40+D45</f>
        <v>668800</v>
      </c>
      <c r="E39" s="107">
        <f>E40+E45</f>
        <v>49704.87000000001</v>
      </c>
      <c r="F39" s="17">
        <f t="shared" si="0"/>
        <v>619095.13</v>
      </c>
      <c r="H39" s="25"/>
    </row>
    <row r="40" spans="1:8" s="24" customFormat="1" ht="68.25" customHeight="1">
      <c r="A40" s="55" t="s">
        <v>390</v>
      </c>
      <c r="B40" s="54">
        <v>200</v>
      </c>
      <c r="C40" s="43" t="s">
        <v>510</v>
      </c>
      <c r="D40" s="108">
        <f>D41</f>
        <v>13100</v>
      </c>
      <c r="E40" s="106">
        <f>E41</f>
        <v>0</v>
      </c>
      <c r="F40" s="17">
        <f t="shared" si="0"/>
        <v>13100</v>
      </c>
      <c r="H40" s="25"/>
    </row>
    <row r="41" spans="1:8" s="24" customFormat="1" ht="24.75" customHeight="1">
      <c r="A41" s="55" t="s">
        <v>371</v>
      </c>
      <c r="B41" s="54">
        <v>200</v>
      </c>
      <c r="C41" s="43" t="s">
        <v>511</v>
      </c>
      <c r="D41" s="108">
        <f>D42</f>
        <v>13100</v>
      </c>
      <c r="E41" s="106">
        <f>E42</f>
        <v>0</v>
      </c>
      <c r="F41" s="17">
        <f t="shared" si="0"/>
        <v>13100</v>
      </c>
      <c r="H41" s="25"/>
    </row>
    <row r="42" spans="1:8" s="24" customFormat="1" ht="26.25" customHeight="1">
      <c r="A42" s="42" t="s">
        <v>194</v>
      </c>
      <c r="B42" s="54">
        <v>200</v>
      </c>
      <c r="C42" s="43" t="s">
        <v>512</v>
      </c>
      <c r="D42" s="107">
        <f>D43+D44</f>
        <v>13100</v>
      </c>
      <c r="E42" s="78">
        <f>E43+E44</f>
        <v>0</v>
      </c>
      <c r="F42" s="17">
        <f t="shared" si="0"/>
        <v>13100</v>
      </c>
      <c r="H42" s="25"/>
    </row>
    <row r="43" spans="1:8" s="24" customFormat="1" ht="26.25" customHeight="1">
      <c r="A43" s="42" t="s">
        <v>167</v>
      </c>
      <c r="B43" s="54">
        <v>200</v>
      </c>
      <c r="C43" s="43" t="s">
        <v>513</v>
      </c>
      <c r="D43" s="107">
        <v>13100</v>
      </c>
      <c r="E43" s="77">
        <v>0</v>
      </c>
      <c r="F43" s="17">
        <f t="shared" si="0"/>
        <v>13100</v>
      </c>
      <c r="H43" s="25"/>
    </row>
    <row r="44" spans="1:8" s="24" customFormat="1" ht="21.75" customHeight="1" hidden="1">
      <c r="A44" s="42" t="s">
        <v>263</v>
      </c>
      <c r="B44" s="54">
        <v>200</v>
      </c>
      <c r="C44" s="43" t="s">
        <v>514</v>
      </c>
      <c r="D44" s="107"/>
      <c r="E44" s="77"/>
      <c r="F44" s="17"/>
      <c r="H44" s="25"/>
    </row>
    <row r="45" spans="1:8" s="24" customFormat="1" ht="42" customHeight="1">
      <c r="A45" s="42" t="s">
        <v>304</v>
      </c>
      <c r="B45" s="54">
        <v>200</v>
      </c>
      <c r="C45" s="43" t="s">
        <v>414</v>
      </c>
      <c r="D45" s="27">
        <f>D46</f>
        <v>655700</v>
      </c>
      <c r="E45" s="27">
        <f>E46</f>
        <v>49704.87000000001</v>
      </c>
      <c r="F45" s="17">
        <f t="shared" si="0"/>
        <v>605995.13</v>
      </c>
      <c r="H45" s="25"/>
    </row>
    <row r="46" spans="1:8" s="24" customFormat="1" ht="56.25" customHeight="1">
      <c r="A46" s="42" t="s">
        <v>377</v>
      </c>
      <c r="B46" s="54">
        <v>200</v>
      </c>
      <c r="C46" s="43" t="s">
        <v>378</v>
      </c>
      <c r="D46" s="27">
        <f>D47</f>
        <v>655700</v>
      </c>
      <c r="E46" s="27">
        <f>E47</f>
        <v>49704.87000000001</v>
      </c>
      <c r="F46" s="17">
        <f t="shared" si="0"/>
        <v>605995.13</v>
      </c>
      <c r="H46" s="25"/>
    </row>
    <row r="47" spans="1:8" s="24" customFormat="1" ht="41.25" customHeight="1">
      <c r="A47" s="42" t="s">
        <v>394</v>
      </c>
      <c r="B47" s="54">
        <v>200</v>
      </c>
      <c r="C47" s="43" t="s">
        <v>360</v>
      </c>
      <c r="D47" s="27">
        <f>D48+D54</f>
        <v>655700</v>
      </c>
      <c r="E47" s="27">
        <f>E48+E54</f>
        <v>49704.87000000001</v>
      </c>
      <c r="F47" s="17">
        <f t="shared" si="0"/>
        <v>605995.13</v>
      </c>
      <c r="H47" s="25"/>
    </row>
    <row r="48" spans="1:8" s="24" customFormat="1" ht="24" customHeight="1">
      <c r="A48" s="42" t="s">
        <v>282</v>
      </c>
      <c r="B48" s="54">
        <v>200</v>
      </c>
      <c r="C48" s="43" t="s">
        <v>361</v>
      </c>
      <c r="D48" s="27">
        <f>D49</f>
        <v>349300</v>
      </c>
      <c r="E48" s="27">
        <f>E49</f>
        <v>37656.850000000006</v>
      </c>
      <c r="F48" s="17">
        <f t="shared" si="0"/>
        <v>311643.15</v>
      </c>
      <c r="H48" s="25"/>
    </row>
    <row r="49" spans="1:8" s="24" customFormat="1" ht="24" customHeight="1">
      <c r="A49" s="42" t="s">
        <v>196</v>
      </c>
      <c r="B49" s="54">
        <v>200</v>
      </c>
      <c r="C49" s="43" t="s">
        <v>362</v>
      </c>
      <c r="D49" s="27">
        <f>D51+D52+D53+D50</f>
        <v>349300</v>
      </c>
      <c r="E49" s="27">
        <f>E51+E52+E53+E50</f>
        <v>37656.850000000006</v>
      </c>
      <c r="F49" s="17">
        <f t="shared" si="0"/>
        <v>311643.15</v>
      </c>
      <c r="H49" s="25"/>
    </row>
    <row r="50" spans="1:8" s="24" customFormat="1" ht="24" customHeight="1">
      <c r="A50" s="42" t="s">
        <v>169</v>
      </c>
      <c r="B50" s="54">
        <v>200</v>
      </c>
      <c r="C50" s="43" t="s">
        <v>363</v>
      </c>
      <c r="D50" s="27">
        <v>76200</v>
      </c>
      <c r="E50" s="44">
        <v>14696.34</v>
      </c>
      <c r="F50" s="17">
        <f t="shared" si="0"/>
        <v>61503.66</v>
      </c>
      <c r="H50" s="25"/>
    </row>
    <row r="51" spans="1:8" s="24" customFormat="1" ht="24" customHeight="1">
      <c r="A51" s="42" t="s">
        <v>170</v>
      </c>
      <c r="B51" s="54">
        <v>200</v>
      </c>
      <c r="C51" s="43" t="s">
        <v>364</v>
      </c>
      <c r="D51" s="27">
        <v>39500</v>
      </c>
      <c r="E51" s="44">
        <v>8136.41</v>
      </c>
      <c r="F51" s="17">
        <f t="shared" si="0"/>
        <v>31363.59</v>
      </c>
      <c r="H51" s="25"/>
    </row>
    <row r="52" spans="1:8" s="24" customFormat="1" ht="24" customHeight="1">
      <c r="A52" s="42" t="s">
        <v>171</v>
      </c>
      <c r="B52" s="54">
        <v>200</v>
      </c>
      <c r="C52" s="43" t="s">
        <v>365</v>
      </c>
      <c r="D52" s="27">
        <v>41200</v>
      </c>
      <c r="E52" s="123">
        <v>0</v>
      </c>
      <c r="F52" s="17">
        <f t="shared" si="0"/>
        <v>41200</v>
      </c>
      <c r="H52" s="25"/>
    </row>
    <row r="53" spans="1:8" s="24" customFormat="1" ht="24" customHeight="1">
      <c r="A53" s="42" t="s">
        <v>172</v>
      </c>
      <c r="B53" s="54">
        <v>200</v>
      </c>
      <c r="C53" s="43" t="s">
        <v>366</v>
      </c>
      <c r="D53" s="27">
        <v>192400</v>
      </c>
      <c r="E53" s="130">
        <v>14824.1</v>
      </c>
      <c r="F53" s="17">
        <f t="shared" si="0"/>
        <v>177575.9</v>
      </c>
      <c r="H53" s="25"/>
    </row>
    <row r="54" spans="1:8" s="24" customFormat="1" ht="24" customHeight="1">
      <c r="A54" s="42" t="s">
        <v>280</v>
      </c>
      <c r="B54" s="54">
        <v>200</v>
      </c>
      <c r="C54" s="43" t="s">
        <v>367</v>
      </c>
      <c r="D54" s="27">
        <f>D55</f>
        <v>306400</v>
      </c>
      <c r="E54" s="124">
        <f>E55</f>
        <v>12048.02</v>
      </c>
      <c r="F54" s="17">
        <f t="shared" si="0"/>
        <v>294351.98</v>
      </c>
      <c r="H54" s="25"/>
    </row>
    <row r="55" spans="1:8" s="24" customFormat="1" ht="24" customHeight="1">
      <c r="A55" s="42" t="s">
        <v>174</v>
      </c>
      <c r="B55" s="54">
        <v>200</v>
      </c>
      <c r="C55" s="43" t="s">
        <v>368</v>
      </c>
      <c r="D55" s="27">
        <v>306400</v>
      </c>
      <c r="E55" s="125">
        <v>12048.02</v>
      </c>
      <c r="F55" s="17">
        <f t="shared" si="0"/>
        <v>294351.98</v>
      </c>
      <c r="H55" s="25"/>
    </row>
    <row r="56" spans="1:8" ht="39" customHeight="1">
      <c r="A56" s="62" t="s">
        <v>506</v>
      </c>
      <c r="B56" s="54">
        <v>200</v>
      </c>
      <c r="C56" s="43" t="s">
        <v>373</v>
      </c>
      <c r="D56" s="27">
        <f>D57</f>
        <v>68400</v>
      </c>
      <c r="E56" s="27">
        <f>E57</f>
        <v>11400</v>
      </c>
      <c r="F56" s="17">
        <f t="shared" si="0"/>
        <v>57000</v>
      </c>
      <c r="H56" s="20"/>
    </row>
    <row r="57" spans="1:8" ht="60.75" customHeight="1">
      <c r="A57" s="62" t="s">
        <v>515</v>
      </c>
      <c r="B57" s="54">
        <v>200</v>
      </c>
      <c r="C57" s="43" t="s">
        <v>374</v>
      </c>
      <c r="D57" s="27">
        <f>D58</f>
        <v>68400</v>
      </c>
      <c r="E57" s="27">
        <f>E58</f>
        <v>11400</v>
      </c>
      <c r="F57" s="17">
        <f t="shared" si="0"/>
        <v>57000</v>
      </c>
      <c r="H57" s="20"/>
    </row>
    <row r="58" spans="1:8" ht="153.75" customHeight="1">
      <c r="A58" s="42" t="s">
        <v>516</v>
      </c>
      <c r="B58" s="54">
        <v>200</v>
      </c>
      <c r="C58" s="43" t="s">
        <v>396</v>
      </c>
      <c r="D58" s="27">
        <f>D60</f>
        <v>68400</v>
      </c>
      <c r="E58" s="27">
        <f>E60</f>
        <v>11400</v>
      </c>
      <c r="F58" s="17">
        <f t="shared" si="0"/>
        <v>57000</v>
      </c>
      <c r="H58" s="20"/>
    </row>
    <row r="59" spans="1:8" ht="24" customHeight="1">
      <c r="A59" s="42" t="s">
        <v>296</v>
      </c>
      <c r="B59" s="54">
        <v>200</v>
      </c>
      <c r="C59" s="43" t="s">
        <v>397</v>
      </c>
      <c r="D59" s="27">
        <f>D60</f>
        <v>68400</v>
      </c>
      <c r="E59" s="27">
        <f>E60</f>
        <v>11400</v>
      </c>
      <c r="F59" s="17">
        <f t="shared" si="0"/>
        <v>57000</v>
      </c>
      <c r="H59" s="20"/>
    </row>
    <row r="60" spans="1:8" ht="24" customHeight="1">
      <c r="A60" s="42" t="s">
        <v>200</v>
      </c>
      <c r="B60" s="54">
        <v>200</v>
      </c>
      <c r="C60" s="43" t="s">
        <v>398</v>
      </c>
      <c r="D60" s="27">
        <f>D62</f>
        <v>68400</v>
      </c>
      <c r="E60" s="27">
        <f>E62</f>
        <v>11400</v>
      </c>
      <c r="F60" s="17">
        <f t="shared" si="0"/>
        <v>57000</v>
      </c>
      <c r="H60" s="20"/>
    </row>
    <row r="61" spans="1:8" ht="24" customHeight="1">
      <c r="A61" s="42" t="s">
        <v>294</v>
      </c>
      <c r="B61" s="54">
        <v>200</v>
      </c>
      <c r="C61" s="43" t="s">
        <v>399</v>
      </c>
      <c r="D61" s="27">
        <f>D62</f>
        <v>68400</v>
      </c>
      <c r="E61" s="27">
        <f>E62</f>
        <v>11400</v>
      </c>
      <c r="F61" s="17">
        <f t="shared" si="0"/>
        <v>57000</v>
      </c>
      <c r="H61" s="20"/>
    </row>
    <row r="62" spans="1:8" ht="24" customHeight="1">
      <c r="A62" s="42" t="s">
        <v>201</v>
      </c>
      <c r="B62" s="54">
        <v>200</v>
      </c>
      <c r="C62" s="43" t="s">
        <v>400</v>
      </c>
      <c r="D62" s="27">
        <f>D63</f>
        <v>68400</v>
      </c>
      <c r="E62" s="27">
        <f>E63</f>
        <v>11400</v>
      </c>
      <c r="F62" s="17">
        <f t="shared" si="0"/>
        <v>57000</v>
      </c>
      <c r="H62" s="20"/>
    </row>
    <row r="63" spans="1:8" ht="24" customHeight="1">
      <c r="A63" s="42" t="s">
        <v>175</v>
      </c>
      <c r="B63" s="54">
        <v>200</v>
      </c>
      <c r="C63" s="43" t="s">
        <v>124</v>
      </c>
      <c r="D63" s="27">
        <v>68400</v>
      </c>
      <c r="E63" s="44">
        <v>11400</v>
      </c>
      <c r="F63" s="17">
        <f t="shared" si="0"/>
        <v>57000</v>
      </c>
      <c r="H63" s="20"/>
    </row>
    <row r="64" spans="1:8" ht="24" customHeight="1">
      <c r="A64" s="64" t="s">
        <v>379</v>
      </c>
      <c r="B64" s="54">
        <v>200</v>
      </c>
      <c r="C64" s="43" t="s">
        <v>380</v>
      </c>
      <c r="D64" s="27">
        <f>D66</f>
        <v>200</v>
      </c>
      <c r="E64" s="78">
        <f>E65</f>
        <v>0</v>
      </c>
      <c r="F64" s="17">
        <f t="shared" si="0"/>
        <v>200</v>
      </c>
      <c r="H64" s="20"/>
    </row>
    <row r="65" spans="1:8" ht="23.25" customHeight="1">
      <c r="A65" s="64" t="s">
        <v>381</v>
      </c>
      <c r="B65" s="54">
        <v>200</v>
      </c>
      <c r="C65" s="43" t="s">
        <v>382</v>
      </c>
      <c r="D65" s="27">
        <f>D66</f>
        <v>200</v>
      </c>
      <c r="E65" s="78">
        <f>E66</f>
        <v>0</v>
      </c>
      <c r="F65" s="17">
        <f t="shared" si="0"/>
        <v>200</v>
      </c>
      <c r="H65" s="20"/>
    </row>
    <row r="66" spans="1:8" ht="24" customHeight="1">
      <c r="A66" s="65" t="s">
        <v>384</v>
      </c>
      <c r="B66" s="54">
        <v>200</v>
      </c>
      <c r="C66" s="43" t="s">
        <v>383</v>
      </c>
      <c r="D66" s="27">
        <f>D68</f>
        <v>200</v>
      </c>
      <c r="E66" s="78">
        <f>E68</f>
        <v>0</v>
      </c>
      <c r="F66" s="17">
        <f t="shared" si="0"/>
        <v>200</v>
      </c>
      <c r="H66" s="20"/>
    </row>
    <row r="67" spans="1:8" ht="24" customHeight="1">
      <c r="A67" s="42" t="s">
        <v>377</v>
      </c>
      <c r="B67" s="54">
        <v>200</v>
      </c>
      <c r="C67" s="43" t="s">
        <v>385</v>
      </c>
      <c r="D67" s="27">
        <f>D68</f>
        <v>200</v>
      </c>
      <c r="E67" s="78">
        <f>E68</f>
        <v>0</v>
      </c>
      <c r="F67" s="17">
        <f t="shared" si="0"/>
        <v>200</v>
      </c>
      <c r="H67" s="20"/>
    </row>
    <row r="68" spans="1:8" ht="24" customHeight="1">
      <c r="A68" s="66" t="s">
        <v>395</v>
      </c>
      <c r="B68" s="54">
        <v>200</v>
      </c>
      <c r="C68" s="43" t="s">
        <v>386</v>
      </c>
      <c r="D68" s="27">
        <f>D69</f>
        <v>200</v>
      </c>
      <c r="E68" s="78">
        <f>E70</f>
        <v>0</v>
      </c>
      <c r="F68" s="17">
        <f t="shared" si="0"/>
        <v>200</v>
      </c>
      <c r="H68" s="20"/>
    </row>
    <row r="69" spans="1:8" ht="24" customHeight="1">
      <c r="A69" s="42" t="s">
        <v>280</v>
      </c>
      <c r="B69" s="54">
        <v>200</v>
      </c>
      <c r="C69" s="43" t="s">
        <v>387</v>
      </c>
      <c r="D69" s="27">
        <f>D70</f>
        <v>200</v>
      </c>
      <c r="E69" s="78">
        <f>E70</f>
        <v>0</v>
      </c>
      <c r="F69" s="17">
        <f t="shared" si="0"/>
        <v>200</v>
      </c>
      <c r="H69" s="20"/>
    </row>
    <row r="70" spans="1:8" ht="24" customHeight="1">
      <c r="A70" s="42" t="s">
        <v>174</v>
      </c>
      <c r="B70" s="54">
        <v>200</v>
      </c>
      <c r="C70" s="43" t="s">
        <v>388</v>
      </c>
      <c r="D70" s="27">
        <v>200</v>
      </c>
      <c r="E70" s="79">
        <v>0</v>
      </c>
      <c r="F70" s="17">
        <f t="shared" si="0"/>
        <v>200</v>
      </c>
      <c r="H70" s="20"/>
    </row>
    <row r="71" spans="1:8" ht="24" customHeight="1">
      <c r="A71" s="64" t="s">
        <v>125</v>
      </c>
      <c r="B71" s="54">
        <v>200</v>
      </c>
      <c r="C71" s="43" t="s">
        <v>402</v>
      </c>
      <c r="D71" s="27">
        <f>D72</f>
        <v>4000</v>
      </c>
      <c r="E71" s="78">
        <f>E72</f>
        <v>0</v>
      </c>
      <c r="F71" s="17">
        <f aca="true" t="shared" si="2" ref="F71:F134">D71-E71</f>
        <v>4000</v>
      </c>
      <c r="H71" s="20"/>
    </row>
    <row r="72" spans="1:8" ht="24" customHeight="1">
      <c r="A72" s="64" t="s">
        <v>401</v>
      </c>
      <c r="B72" s="54">
        <v>200</v>
      </c>
      <c r="C72" s="43" t="s">
        <v>403</v>
      </c>
      <c r="D72" s="27">
        <f>D73</f>
        <v>4000</v>
      </c>
      <c r="E72" s="78">
        <f>E73</f>
        <v>0</v>
      </c>
      <c r="F72" s="17">
        <f t="shared" si="2"/>
        <v>4000</v>
      </c>
      <c r="H72" s="20"/>
    </row>
    <row r="73" spans="1:8" ht="69.75" customHeight="1">
      <c r="A73" s="42" t="s">
        <v>517</v>
      </c>
      <c r="B73" s="54">
        <v>200</v>
      </c>
      <c r="C73" s="43" t="s">
        <v>404</v>
      </c>
      <c r="D73" s="17">
        <f>D77</f>
        <v>4000</v>
      </c>
      <c r="E73" s="80">
        <f>E77</f>
        <v>0</v>
      </c>
      <c r="F73" s="17">
        <f t="shared" si="2"/>
        <v>4000</v>
      </c>
      <c r="H73" s="20"/>
    </row>
    <row r="74" spans="1:8" ht="24" customHeight="1">
      <c r="A74" s="42" t="s">
        <v>305</v>
      </c>
      <c r="B74" s="54">
        <v>200</v>
      </c>
      <c r="C74" s="43" t="s">
        <v>405</v>
      </c>
      <c r="D74" s="17">
        <f>D75</f>
        <v>4000</v>
      </c>
      <c r="E74" s="80">
        <f>E75</f>
        <v>0</v>
      </c>
      <c r="F74" s="17">
        <f t="shared" si="2"/>
        <v>4000</v>
      </c>
      <c r="H74" s="20"/>
    </row>
    <row r="75" spans="1:8" ht="24" customHeight="1">
      <c r="A75" s="42" t="s">
        <v>407</v>
      </c>
      <c r="B75" s="54">
        <v>200</v>
      </c>
      <c r="C75" s="43" t="s">
        <v>406</v>
      </c>
      <c r="D75" s="17">
        <f>D77</f>
        <v>4000</v>
      </c>
      <c r="E75" s="80">
        <f>E77</f>
        <v>0</v>
      </c>
      <c r="F75" s="17">
        <f t="shared" si="2"/>
        <v>4000</v>
      </c>
      <c r="H75" s="20"/>
    </row>
    <row r="76" spans="1:8" ht="24" customHeight="1">
      <c r="A76" s="42" t="s">
        <v>282</v>
      </c>
      <c r="B76" s="54">
        <v>200</v>
      </c>
      <c r="C76" s="43" t="s">
        <v>408</v>
      </c>
      <c r="D76" s="17">
        <f>D77</f>
        <v>4000</v>
      </c>
      <c r="E76" s="80">
        <f>E77</f>
        <v>0</v>
      </c>
      <c r="F76" s="17">
        <f t="shared" si="2"/>
        <v>4000</v>
      </c>
      <c r="H76" s="20"/>
    </row>
    <row r="77" spans="1:8" ht="24" customHeight="1">
      <c r="A77" s="42" t="s">
        <v>173</v>
      </c>
      <c r="B77" s="54">
        <v>200</v>
      </c>
      <c r="C77" s="43" t="s">
        <v>409</v>
      </c>
      <c r="D77" s="17">
        <v>4000</v>
      </c>
      <c r="E77" s="78">
        <v>0</v>
      </c>
      <c r="F77" s="17">
        <f t="shared" si="2"/>
        <v>4000</v>
      </c>
      <c r="H77" s="20"/>
    </row>
    <row r="78" spans="1:8" ht="24" customHeight="1">
      <c r="A78" s="42" t="s">
        <v>323</v>
      </c>
      <c r="B78" s="54">
        <v>200</v>
      </c>
      <c r="C78" s="43" t="s">
        <v>324</v>
      </c>
      <c r="D78" s="17">
        <f>D79+D96</f>
        <v>59000</v>
      </c>
      <c r="E78" s="17">
        <f>E79+E96</f>
        <v>25430.63</v>
      </c>
      <c r="F78" s="17">
        <f t="shared" si="2"/>
        <v>33569.369999999995</v>
      </c>
      <c r="H78" s="20"/>
    </row>
    <row r="79" spans="1:8" ht="41.25" customHeight="1">
      <c r="A79" s="62" t="s">
        <v>506</v>
      </c>
      <c r="B79" s="54">
        <v>200</v>
      </c>
      <c r="C79" s="43" t="s">
        <v>410</v>
      </c>
      <c r="D79" s="17">
        <f>D80</f>
        <v>28000</v>
      </c>
      <c r="E79" s="131">
        <f>E80</f>
        <v>430.63</v>
      </c>
      <c r="F79" s="17">
        <f t="shared" si="2"/>
        <v>27569.37</v>
      </c>
      <c r="H79" s="20"/>
    </row>
    <row r="80" spans="1:8" ht="54.75" customHeight="1">
      <c r="A80" s="62" t="s">
        <v>515</v>
      </c>
      <c r="B80" s="54">
        <v>200</v>
      </c>
      <c r="C80" s="43" t="s">
        <v>411</v>
      </c>
      <c r="D80" s="106">
        <f>D90+D81</f>
        <v>28000</v>
      </c>
      <c r="E80" s="131">
        <f>E90+E81</f>
        <v>430.63</v>
      </c>
      <c r="F80" s="17">
        <f t="shared" si="2"/>
        <v>27569.37</v>
      </c>
      <c r="H80" s="20"/>
    </row>
    <row r="81" spans="1:8" ht="84" customHeight="1">
      <c r="A81" s="42" t="s">
        <v>518</v>
      </c>
      <c r="B81" s="54">
        <v>200</v>
      </c>
      <c r="C81" s="43" t="s">
        <v>519</v>
      </c>
      <c r="D81" s="17">
        <f aca="true" t="shared" si="3" ref="D81:E86">D82</f>
        <v>20000</v>
      </c>
      <c r="E81" s="80">
        <v>0</v>
      </c>
      <c r="F81" s="17">
        <f t="shared" si="2"/>
        <v>20000</v>
      </c>
      <c r="H81" s="20"/>
    </row>
    <row r="82" spans="1:8" ht="33" customHeight="1">
      <c r="A82" s="42" t="s">
        <v>304</v>
      </c>
      <c r="B82" s="54">
        <v>200</v>
      </c>
      <c r="C82" s="43" t="s">
        <v>550</v>
      </c>
      <c r="D82" s="27">
        <f t="shared" si="3"/>
        <v>20000</v>
      </c>
      <c r="E82" s="122">
        <f>E83</f>
        <v>0</v>
      </c>
      <c r="F82" s="17">
        <f t="shared" si="2"/>
        <v>20000</v>
      </c>
      <c r="H82" s="20"/>
    </row>
    <row r="83" spans="1:8" ht="41.25" customHeight="1">
      <c r="A83" s="42" t="s">
        <v>377</v>
      </c>
      <c r="B83" s="54">
        <v>200</v>
      </c>
      <c r="C83" s="43" t="s">
        <v>551</v>
      </c>
      <c r="D83" s="27">
        <f t="shared" si="3"/>
        <v>20000</v>
      </c>
      <c r="E83" s="27">
        <f t="shared" si="3"/>
        <v>0</v>
      </c>
      <c r="F83" s="17">
        <f t="shared" si="2"/>
        <v>20000</v>
      </c>
      <c r="H83" s="20"/>
    </row>
    <row r="84" spans="1:8" ht="37.5" customHeight="1">
      <c r="A84" s="42" t="s">
        <v>394</v>
      </c>
      <c r="B84" s="54">
        <v>200</v>
      </c>
      <c r="C84" s="43" t="s">
        <v>552</v>
      </c>
      <c r="D84" s="27">
        <f t="shared" si="3"/>
        <v>20000</v>
      </c>
      <c r="E84" s="27">
        <f t="shared" si="3"/>
        <v>0</v>
      </c>
      <c r="F84" s="17">
        <f t="shared" si="2"/>
        <v>20000</v>
      </c>
      <c r="H84" s="20"/>
    </row>
    <row r="85" spans="1:8" ht="19.5" customHeight="1">
      <c r="A85" s="42" t="s">
        <v>282</v>
      </c>
      <c r="B85" s="54">
        <v>200</v>
      </c>
      <c r="C85" s="43" t="s">
        <v>553</v>
      </c>
      <c r="D85" s="27">
        <f t="shared" si="3"/>
        <v>20000</v>
      </c>
      <c r="E85" s="27">
        <f t="shared" si="3"/>
        <v>0</v>
      </c>
      <c r="F85" s="17">
        <f t="shared" si="2"/>
        <v>20000</v>
      </c>
      <c r="H85" s="20"/>
    </row>
    <row r="86" spans="1:8" ht="22.5" customHeight="1">
      <c r="A86" s="42" t="s">
        <v>196</v>
      </c>
      <c r="B86" s="54">
        <v>200</v>
      </c>
      <c r="C86" s="43" t="s">
        <v>554</v>
      </c>
      <c r="D86" s="27">
        <f t="shared" si="3"/>
        <v>20000</v>
      </c>
      <c r="E86" s="27">
        <f t="shared" si="3"/>
        <v>0</v>
      </c>
      <c r="F86" s="17">
        <f t="shared" si="2"/>
        <v>20000</v>
      </c>
      <c r="H86" s="20"/>
    </row>
    <row r="87" spans="1:8" ht="22.5" customHeight="1">
      <c r="A87" s="42" t="s">
        <v>172</v>
      </c>
      <c r="B87" s="54">
        <v>200</v>
      </c>
      <c r="C87" s="43" t="s">
        <v>555</v>
      </c>
      <c r="D87" s="27">
        <v>20000</v>
      </c>
      <c r="E87" s="123">
        <v>0</v>
      </c>
      <c r="F87" s="17">
        <f t="shared" si="2"/>
        <v>20000</v>
      </c>
      <c r="H87" s="20"/>
    </row>
    <row r="88" spans="1:8" ht="73.5" customHeight="1">
      <c r="A88" s="42" t="s">
        <v>520</v>
      </c>
      <c r="B88" s="54">
        <v>200</v>
      </c>
      <c r="C88" s="43" t="s">
        <v>412</v>
      </c>
      <c r="D88" s="17">
        <f>D89</f>
        <v>8000</v>
      </c>
      <c r="E88" s="80">
        <f>E89</f>
        <v>430.63</v>
      </c>
      <c r="F88" s="17">
        <f t="shared" si="2"/>
        <v>7569.37</v>
      </c>
      <c r="H88" s="20"/>
    </row>
    <row r="89" spans="1:8" ht="34.5" customHeight="1">
      <c r="A89" s="42" t="s">
        <v>305</v>
      </c>
      <c r="B89" s="54">
        <v>200</v>
      </c>
      <c r="C89" s="43" t="s">
        <v>413</v>
      </c>
      <c r="D89" s="17">
        <f>D90</f>
        <v>8000</v>
      </c>
      <c r="E89" s="80">
        <f>E90</f>
        <v>430.63</v>
      </c>
      <c r="F89" s="17">
        <f t="shared" si="2"/>
        <v>7569.37</v>
      </c>
      <c r="H89" s="20"/>
    </row>
    <row r="90" spans="1:8" ht="24" customHeight="1">
      <c r="A90" s="42" t="s">
        <v>443</v>
      </c>
      <c r="B90" s="54">
        <v>200</v>
      </c>
      <c r="C90" s="43" t="s">
        <v>437</v>
      </c>
      <c r="D90" s="17">
        <f>D91+D94</f>
        <v>8000</v>
      </c>
      <c r="E90" s="80">
        <f>E91+E94</f>
        <v>430.63</v>
      </c>
      <c r="F90" s="17">
        <f t="shared" si="2"/>
        <v>7569.37</v>
      </c>
      <c r="H90" s="20"/>
    </row>
    <row r="91" spans="1:8" ht="24" customHeight="1">
      <c r="A91" s="42" t="s">
        <v>444</v>
      </c>
      <c r="B91" s="54">
        <v>200</v>
      </c>
      <c r="C91" s="43" t="s">
        <v>440</v>
      </c>
      <c r="D91" s="17">
        <f>D92</f>
        <v>8000</v>
      </c>
      <c r="E91" s="80">
        <f>E92</f>
        <v>430.63</v>
      </c>
      <c r="F91" s="17">
        <f t="shared" si="2"/>
        <v>7569.37</v>
      </c>
      <c r="H91" s="20"/>
    </row>
    <row r="92" spans="1:8" ht="24" customHeight="1">
      <c r="A92" s="42" t="s">
        <v>282</v>
      </c>
      <c r="B92" s="54">
        <v>200</v>
      </c>
      <c r="C92" s="43" t="s">
        <v>441</v>
      </c>
      <c r="D92" s="17">
        <f>D93</f>
        <v>8000</v>
      </c>
      <c r="E92" s="80">
        <f>E93</f>
        <v>430.63</v>
      </c>
      <c r="F92" s="17">
        <f t="shared" si="2"/>
        <v>7569.37</v>
      </c>
      <c r="H92" s="20"/>
    </row>
    <row r="93" spans="1:8" ht="24" customHeight="1">
      <c r="A93" s="42" t="s">
        <v>173</v>
      </c>
      <c r="B93" s="54">
        <v>200</v>
      </c>
      <c r="C93" s="43" t="s">
        <v>442</v>
      </c>
      <c r="D93" s="17">
        <v>8000</v>
      </c>
      <c r="E93" s="80">
        <v>430.63</v>
      </c>
      <c r="F93" s="17">
        <f t="shared" si="2"/>
        <v>7569.37</v>
      </c>
      <c r="H93" s="20"/>
    </row>
    <row r="94" spans="1:8" ht="24" customHeight="1" hidden="1">
      <c r="A94" s="42" t="s">
        <v>282</v>
      </c>
      <c r="B94" s="54">
        <v>200</v>
      </c>
      <c r="C94" s="43" t="s">
        <v>438</v>
      </c>
      <c r="D94" s="17"/>
      <c r="E94" s="80"/>
      <c r="F94" s="17">
        <f t="shared" si="2"/>
        <v>0</v>
      </c>
      <c r="H94" s="20"/>
    </row>
    <row r="95" spans="1:8" ht="24" customHeight="1" hidden="1">
      <c r="A95" s="42" t="s">
        <v>173</v>
      </c>
      <c r="B95" s="54">
        <v>200</v>
      </c>
      <c r="C95" s="43" t="s">
        <v>439</v>
      </c>
      <c r="D95" s="17"/>
      <c r="E95" s="80"/>
      <c r="F95" s="17">
        <f t="shared" si="2"/>
        <v>0</v>
      </c>
      <c r="H95" s="20"/>
    </row>
    <row r="96" spans="1:8" ht="37.5" customHeight="1">
      <c r="A96" s="62" t="s">
        <v>522</v>
      </c>
      <c r="B96" s="54">
        <v>200</v>
      </c>
      <c r="C96" s="43" t="s">
        <v>525</v>
      </c>
      <c r="D96" s="17">
        <f>D97+D105</f>
        <v>31000</v>
      </c>
      <c r="E96" s="17">
        <f>E97+E105</f>
        <v>25000</v>
      </c>
      <c r="F96" s="17">
        <f t="shared" si="2"/>
        <v>6000</v>
      </c>
      <c r="H96" s="20"/>
    </row>
    <row r="97" spans="1:8" ht="94.5" customHeight="1">
      <c r="A97" s="62" t="s">
        <v>523</v>
      </c>
      <c r="B97" s="54">
        <v>200</v>
      </c>
      <c r="C97" s="43" t="s">
        <v>527</v>
      </c>
      <c r="D97" s="17">
        <f aca="true" t="shared" si="4" ref="D97:D103">D98</f>
        <v>6000</v>
      </c>
      <c r="E97" s="80">
        <v>0</v>
      </c>
      <c r="F97" s="17">
        <f t="shared" si="2"/>
        <v>6000</v>
      </c>
      <c r="H97" s="20"/>
    </row>
    <row r="98" spans="1:8" ht="115.5" customHeight="1">
      <c r="A98" s="42" t="s">
        <v>524</v>
      </c>
      <c r="B98" s="54">
        <v>200</v>
      </c>
      <c r="C98" s="43" t="s">
        <v>526</v>
      </c>
      <c r="D98" s="17">
        <f t="shared" si="4"/>
        <v>6000</v>
      </c>
      <c r="E98" s="80">
        <v>0</v>
      </c>
      <c r="F98" s="17">
        <f t="shared" si="2"/>
        <v>6000</v>
      </c>
      <c r="H98" s="20"/>
    </row>
    <row r="99" spans="1:8" ht="22.5" customHeight="1">
      <c r="A99" s="42" t="s">
        <v>304</v>
      </c>
      <c r="B99" s="54">
        <v>200</v>
      </c>
      <c r="C99" s="43" t="s">
        <v>534</v>
      </c>
      <c r="D99" s="27">
        <f t="shared" si="4"/>
        <v>6000</v>
      </c>
      <c r="E99" s="122">
        <f>E100</f>
        <v>0</v>
      </c>
      <c r="F99" s="17">
        <f t="shared" si="2"/>
        <v>6000</v>
      </c>
      <c r="H99" s="20"/>
    </row>
    <row r="100" spans="1:8" ht="22.5" customHeight="1">
      <c r="A100" s="42" t="s">
        <v>377</v>
      </c>
      <c r="B100" s="54">
        <v>200</v>
      </c>
      <c r="C100" s="43" t="s">
        <v>533</v>
      </c>
      <c r="D100" s="27">
        <f t="shared" si="4"/>
        <v>6000</v>
      </c>
      <c r="E100" s="122">
        <f>E101</f>
        <v>0</v>
      </c>
      <c r="F100" s="17">
        <f t="shared" si="2"/>
        <v>6000</v>
      </c>
      <c r="H100" s="20"/>
    </row>
    <row r="101" spans="1:8" ht="22.5" customHeight="1">
      <c r="A101" s="42" t="s">
        <v>394</v>
      </c>
      <c r="B101" s="54">
        <v>200</v>
      </c>
      <c r="C101" s="43" t="s">
        <v>532</v>
      </c>
      <c r="D101" s="27">
        <f t="shared" si="4"/>
        <v>6000</v>
      </c>
      <c r="E101" s="122">
        <v>0</v>
      </c>
      <c r="F101" s="17">
        <f t="shared" si="2"/>
        <v>6000</v>
      </c>
      <c r="H101" s="20"/>
    </row>
    <row r="102" spans="1:8" ht="22.5" customHeight="1">
      <c r="A102" s="42" t="s">
        <v>282</v>
      </c>
      <c r="B102" s="54">
        <v>200</v>
      </c>
      <c r="C102" s="43" t="s">
        <v>531</v>
      </c>
      <c r="D102" s="27">
        <f t="shared" si="4"/>
        <v>6000</v>
      </c>
      <c r="E102" s="122">
        <f>E103</f>
        <v>0</v>
      </c>
      <c r="F102" s="17">
        <f t="shared" si="2"/>
        <v>6000</v>
      </c>
      <c r="H102" s="20"/>
    </row>
    <row r="103" spans="1:8" ht="22.5" customHeight="1">
      <c r="A103" s="42" t="s">
        <v>196</v>
      </c>
      <c r="B103" s="54">
        <v>200</v>
      </c>
      <c r="C103" s="43" t="s">
        <v>530</v>
      </c>
      <c r="D103" s="27">
        <f t="shared" si="4"/>
        <v>6000</v>
      </c>
      <c r="E103" s="122">
        <v>0</v>
      </c>
      <c r="F103" s="17">
        <f t="shared" si="2"/>
        <v>6000</v>
      </c>
      <c r="H103" s="20"/>
    </row>
    <row r="104" spans="1:8" ht="33.75" customHeight="1">
      <c r="A104" s="42" t="s">
        <v>172</v>
      </c>
      <c r="B104" s="54">
        <v>200</v>
      </c>
      <c r="C104" s="43" t="s">
        <v>529</v>
      </c>
      <c r="D104" s="27">
        <v>6000</v>
      </c>
      <c r="E104" s="123">
        <v>0</v>
      </c>
      <c r="F104" s="17">
        <f t="shared" si="2"/>
        <v>6000</v>
      </c>
      <c r="H104" s="20"/>
    </row>
    <row r="105" spans="1:8" ht="39.75" customHeight="1">
      <c r="A105" s="63" t="s">
        <v>540</v>
      </c>
      <c r="B105" s="54">
        <v>200</v>
      </c>
      <c r="C105" s="43" t="s">
        <v>541</v>
      </c>
      <c r="D105" s="27">
        <f>D106+D113</f>
        <v>25000</v>
      </c>
      <c r="E105" s="27">
        <f>E106+E113</f>
        <v>25000</v>
      </c>
      <c r="F105" s="17">
        <f t="shared" si="2"/>
        <v>0</v>
      </c>
      <c r="H105" s="20"/>
    </row>
    <row r="106" spans="1:8" ht="131.25" customHeight="1">
      <c r="A106" s="42" t="s">
        <v>521</v>
      </c>
      <c r="B106" s="54">
        <v>200</v>
      </c>
      <c r="C106" s="43" t="s">
        <v>535</v>
      </c>
      <c r="D106" s="17">
        <f aca="true" t="shared" si="5" ref="D106:E111">D107</f>
        <v>20000</v>
      </c>
      <c r="E106" s="80">
        <f t="shared" si="5"/>
        <v>20000</v>
      </c>
      <c r="F106" s="17">
        <f t="shared" si="2"/>
        <v>0</v>
      </c>
      <c r="H106" s="20"/>
    </row>
    <row r="107" spans="1:8" ht="24" customHeight="1">
      <c r="A107" s="42" t="str">
        <f>A45</f>
        <v>Закупка товаров,работ и услуг для государственных (муниципальных) нужд</v>
      </c>
      <c r="B107" s="54"/>
      <c r="C107" s="43" t="s">
        <v>536</v>
      </c>
      <c r="D107" s="17">
        <f t="shared" si="5"/>
        <v>20000</v>
      </c>
      <c r="E107" s="80">
        <f t="shared" si="5"/>
        <v>20000</v>
      </c>
      <c r="F107" s="17">
        <f t="shared" si="2"/>
        <v>0</v>
      </c>
      <c r="H107" s="20"/>
    </row>
    <row r="108" spans="1:8" ht="42" customHeight="1">
      <c r="A108" s="42" t="str">
        <f>A46</f>
        <v>Иные закупки товаров, работ и услуг для обеспечения государственных (муниципальных) нужд</v>
      </c>
      <c r="B108" s="54">
        <v>200</v>
      </c>
      <c r="C108" s="43" t="s">
        <v>537</v>
      </c>
      <c r="D108" s="17">
        <f t="shared" si="5"/>
        <v>20000</v>
      </c>
      <c r="E108" s="80">
        <f t="shared" si="5"/>
        <v>20000</v>
      </c>
      <c r="F108" s="17">
        <f t="shared" si="2"/>
        <v>0</v>
      </c>
      <c r="H108" s="20"/>
    </row>
    <row r="109" spans="1:8" ht="48" customHeight="1">
      <c r="A109" s="42" t="str">
        <f>A47</f>
        <v>Прочая закупка товаров, работи  услуг для обеспечения государственных(муниципальных) нужд</v>
      </c>
      <c r="B109" s="54">
        <v>200</v>
      </c>
      <c r="C109" s="43" t="s">
        <v>538</v>
      </c>
      <c r="D109" s="17">
        <f t="shared" si="5"/>
        <v>20000</v>
      </c>
      <c r="E109" s="80">
        <f t="shared" si="5"/>
        <v>20000</v>
      </c>
      <c r="F109" s="17">
        <f t="shared" si="2"/>
        <v>0</v>
      </c>
      <c r="H109" s="20"/>
    </row>
    <row r="110" spans="1:8" ht="24" customHeight="1">
      <c r="A110" s="42" t="s">
        <v>282</v>
      </c>
      <c r="B110" s="54">
        <v>200</v>
      </c>
      <c r="C110" s="43" t="s">
        <v>539</v>
      </c>
      <c r="D110" s="17">
        <f t="shared" si="5"/>
        <v>20000</v>
      </c>
      <c r="E110" s="80">
        <f t="shared" si="5"/>
        <v>20000</v>
      </c>
      <c r="F110" s="17">
        <f t="shared" si="2"/>
        <v>0</v>
      </c>
      <c r="H110" s="20"/>
    </row>
    <row r="111" spans="1:8" ht="24" customHeight="1">
      <c r="A111" s="42" t="s">
        <v>196</v>
      </c>
      <c r="B111" s="54">
        <v>200</v>
      </c>
      <c r="C111" s="43" t="s">
        <v>542</v>
      </c>
      <c r="D111" s="17">
        <f t="shared" si="5"/>
        <v>20000</v>
      </c>
      <c r="E111" s="80">
        <f t="shared" si="5"/>
        <v>20000</v>
      </c>
      <c r="F111" s="17">
        <f t="shared" si="2"/>
        <v>0</v>
      </c>
      <c r="H111" s="20"/>
    </row>
    <row r="112" spans="1:8" ht="24" customHeight="1">
      <c r="A112" s="42" t="s">
        <v>172</v>
      </c>
      <c r="B112" s="54">
        <v>200</v>
      </c>
      <c r="C112" s="43" t="s">
        <v>127</v>
      </c>
      <c r="D112" s="17">
        <v>20000</v>
      </c>
      <c r="E112" s="80">
        <v>20000</v>
      </c>
      <c r="F112" s="17">
        <f t="shared" si="2"/>
        <v>0</v>
      </c>
      <c r="H112" s="20"/>
    </row>
    <row r="113" spans="1:8" ht="84.75" customHeight="1">
      <c r="A113" s="42" t="s">
        <v>528</v>
      </c>
      <c r="B113" s="54">
        <v>200</v>
      </c>
      <c r="C113" s="43" t="s">
        <v>543</v>
      </c>
      <c r="D113" s="17">
        <f>D115</f>
        <v>5000</v>
      </c>
      <c r="E113" s="80">
        <f>E115</f>
        <v>5000</v>
      </c>
      <c r="F113" s="17">
        <f t="shared" si="2"/>
        <v>0</v>
      </c>
      <c r="H113" s="20"/>
    </row>
    <row r="114" spans="1:8" ht="35.25" customHeight="1">
      <c r="A114" s="42" t="s">
        <v>304</v>
      </c>
      <c r="B114" s="54">
        <v>200</v>
      </c>
      <c r="C114" s="43" t="s">
        <v>544</v>
      </c>
      <c r="D114" s="17">
        <f aca="true" t="shared" si="6" ref="D114:E118">D115</f>
        <v>5000</v>
      </c>
      <c r="E114" s="80">
        <f t="shared" si="6"/>
        <v>5000</v>
      </c>
      <c r="F114" s="17">
        <f t="shared" si="2"/>
        <v>0</v>
      </c>
      <c r="H114" s="20"/>
    </row>
    <row r="115" spans="1:8" ht="43.5" customHeight="1">
      <c r="A115" s="42" t="s">
        <v>377</v>
      </c>
      <c r="B115" s="54">
        <v>200</v>
      </c>
      <c r="C115" s="43" t="s">
        <v>545</v>
      </c>
      <c r="D115" s="16">
        <f t="shared" si="6"/>
        <v>5000</v>
      </c>
      <c r="E115" s="80">
        <f t="shared" si="6"/>
        <v>5000</v>
      </c>
      <c r="F115" s="17">
        <f t="shared" si="2"/>
        <v>0</v>
      </c>
      <c r="H115" s="20"/>
    </row>
    <row r="116" spans="1:8" ht="42" customHeight="1">
      <c r="A116" s="42" t="s">
        <v>394</v>
      </c>
      <c r="B116" s="54">
        <v>200</v>
      </c>
      <c r="C116" s="43" t="s">
        <v>546</v>
      </c>
      <c r="D116" s="16">
        <f t="shared" si="6"/>
        <v>5000</v>
      </c>
      <c r="E116" s="80">
        <f t="shared" si="6"/>
        <v>5000</v>
      </c>
      <c r="F116" s="17">
        <f t="shared" si="2"/>
        <v>0</v>
      </c>
      <c r="H116" s="20"/>
    </row>
    <row r="117" spans="1:8" ht="24" customHeight="1">
      <c r="A117" s="42" t="s">
        <v>282</v>
      </c>
      <c r="B117" s="54">
        <v>200</v>
      </c>
      <c r="C117" s="43" t="s">
        <v>547</v>
      </c>
      <c r="D117" s="16">
        <f t="shared" si="6"/>
        <v>5000</v>
      </c>
      <c r="E117" s="80">
        <f t="shared" si="6"/>
        <v>5000</v>
      </c>
      <c r="F117" s="17">
        <f t="shared" si="2"/>
        <v>0</v>
      </c>
      <c r="H117" s="20"/>
    </row>
    <row r="118" spans="1:8" ht="24" customHeight="1">
      <c r="A118" s="42" t="s">
        <v>196</v>
      </c>
      <c r="B118" s="54">
        <v>200</v>
      </c>
      <c r="C118" s="43" t="s">
        <v>548</v>
      </c>
      <c r="D118" s="16">
        <f t="shared" si="6"/>
        <v>5000</v>
      </c>
      <c r="E118" s="80">
        <f t="shared" si="6"/>
        <v>5000</v>
      </c>
      <c r="F118" s="17">
        <f t="shared" si="2"/>
        <v>0</v>
      </c>
      <c r="H118" s="20"/>
    </row>
    <row r="119" spans="1:8" ht="24" customHeight="1">
      <c r="A119" s="42" t="s">
        <v>173</v>
      </c>
      <c r="B119" s="54">
        <v>200</v>
      </c>
      <c r="C119" s="43" t="s">
        <v>549</v>
      </c>
      <c r="D119" s="16">
        <v>5000</v>
      </c>
      <c r="E119" s="80">
        <v>5000</v>
      </c>
      <c r="F119" s="17">
        <f t="shared" si="2"/>
        <v>0</v>
      </c>
      <c r="H119" s="20"/>
    </row>
    <row r="120" spans="1:8" ht="25.5" customHeight="1">
      <c r="A120" s="67" t="s">
        <v>136</v>
      </c>
      <c r="B120" s="68">
        <v>200</v>
      </c>
      <c r="C120" s="69" t="s">
        <v>133</v>
      </c>
      <c r="D120" s="121">
        <f>D121</f>
        <v>154400</v>
      </c>
      <c r="E120" s="121">
        <f>E121</f>
        <v>12088.43</v>
      </c>
      <c r="F120" s="40">
        <f t="shared" si="2"/>
        <v>142311.57</v>
      </c>
      <c r="H120" s="20"/>
    </row>
    <row r="121" spans="1:8" ht="33.75" customHeight="1">
      <c r="A121" s="62" t="s">
        <v>197</v>
      </c>
      <c r="B121" s="54">
        <v>200</v>
      </c>
      <c r="C121" s="43" t="s">
        <v>134</v>
      </c>
      <c r="D121" s="16">
        <f>D124+D130</f>
        <v>154400</v>
      </c>
      <c r="E121" s="16">
        <f>E124+E130</f>
        <v>12088.43</v>
      </c>
      <c r="F121" s="17">
        <f t="shared" si="2"/>
        <v>142311.57</v>
      </c>
      <c r="H121" s="20"/>
    </row>
    <row r="122" spans="1:8" ht="33.75" customHeight="1">
      <c r="A122" s="64" t="s">
        <v>125</v>
      </c>
      <c r="B122" s="54">
        <v>200</v>
      </c>
      <c r="C122" s="43" t="s">
        <v>126</v>
      </c>
      <c r="D122" s="16">
        <f>D125+D131</f>
        <v>154400</v>
      </c>
      <c r="E122" s="16">
        <f>E125+E131</f>
        <v>12088.43</v>
      </c>
      <c r="F122" s="17">
        <f t="shared" si="2"/>
        <v>142311.57</v>
      </c>
      <c r="H122" s="20"/>
    </row>
    <row r="123" spans="1:8" ht="69.75" customHeight="1">
      <c r="A123" s="42" t="s">
        <v>556</v>
      </c>
      <c r="B123" s="54">
        <v>200</v>
      </c>
      <c r="C123" s="43" t="s">
        <v>557</v>
      </c>
      <c r="D123" s="16">
        <f>D125+D131</f>
        <v>154400</v>
      </c>
      <c r="E123" s="16">
        <f>E125+E131</f>
        <v>12088.43</v>
      </c>
      <c r="F123" s="17">
        <f t="shared" si="2"/>
        <v>142311.57</v>
      </c>
      <c r="H123" s="20"/>
    </row>
    <row r="124" spans="1:8" ht="72.75" customHeight="1">
      <c r="A124" s="42" t="str">
        <f>$A$11</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124" s="54">
        <v>200</v>
      </c>
      <c r="C124" s="43" t="s">
        <v>420</v>
      </c>
      <c r="D124" s="16">
        <f aca="true" t="shared" si="7" ref="D124:E126">D125</f>
        <v>141300</v>
      </c>
      <c r="E124" s="16">
        <f t="shared" si="7"/>
        <v>12088.43</v>
      </c>
      <c r="F124" s="17">
        <f t="shared" si="2"/>
        <v>129211.57</v>
      </c>
      <c r="H124" s="20"/>
    </row>
    <row r="125" spans="1:8" ht="33.75" customHeight="1">
      <c r="A125" s="42" t="str">
        <f>A12</f>
        <v>Расходы на выплаты персоналу государственных (муниципальных) органов</v>
      </c>
      <c r="B125" s="54">
        <v>200</v>
      </c>
      <c r="C125" s="43" t="s">
        <v>419</v>
      </c>
      <c r="D125" s="16">
        <f t="shared" si="7"/>
        <v>141300</v>
      </c>
      <c r="E125" s="16">
        <f t="shared" si="7"/>
        <v>12088.43</v>
      </c>
      <c r="F125" s="17">
        <f t="shared" si="2"/>
        <v>129211.57</v>
      </c>
      <c r="H125" s="20"/>
    </row>
    <row r="126" spans="1:8" ht="48" customHeight="1">
      <c r="A126" s="42" t="str">
        <f>A13</f>
        <v>Фонд оплаты труда казенных учреждений и взносы по обязательному социальному страхованию</v>
      </c>
      <c r="B126" s="54">
        <v>200</v>
      </c>
      <c r="C126" s="43" t="s">
        <v>418</v>
      </c>
      <c r="D126" s="16">
        <f t="shared" si="7"/>
        <v>141300</v>
      </c>
      <c r="E126" s="16">
        <f t="shared" si="7"/>
        <v>12088.43</v>
      </c>
      <c r="F126" s="17">
        <f t="shared" si="2"/>
        <v>129211.57</v>
      </c>
      <c r="H126" s="20"/>
    </row>
    <row r="127" spans="1:8" ht="24" customHeight="1">
      <c r="A127" s="42" t="str">
        <f>A15</f>
        <v>Оплата труда  и начисления на выплаты по оплате труда</v>
      </c>
      <c r="B127" s="54">
        <v>200</v>
      </c>
      <c r="C127" s="43" t="s">
        <v>417</v>
      </c>
      <c r="D127" s="16">
        <f>D128+D129</f>
        <v>141300</v>
      </c>
      <c r="E127" s="16">
        <f>E128+E129</f>
        <v>12088.43</v>
      </c>
      <c r="F127" s="17">
        <f t="shared" si="2"/>
        <v>129211.57</v>
      </c>
      <c r="H127" s="20"/>
    </row>
    <row r="128" spans="1:8" ht="30" customHeight="1">
      <c r="A128" s="42" t="s">
        <v>166</v>
      </c>
      <c r="B128" s="54">
        <v>200</v>
      </c>
      <c r="C128" s="43" t="s">
        <v>416</v>
      </c>
      <c r="D128" s="16">
        <v>108500</v>
      </c>
      <c r="E128" s="16">
        <v>9998.13</v>
      </c>
      <c r="F128" s="17">
        <f t="shared" si="2"/>
        <v>98501.87</v>
      </c>
      <c r="H128" s="20"/>
    </row>
    <row r="129" spans="1:8" ht="27.75" customHeight="1">
      <c r="A129" s="42" t="s">
        <v>168</v>
      </c>
      <c r="B129" s="54">
        <v>200</v>
      </c>
      <c r="C129" s="43" t="s">
        <v>415</v>
      </c>
      <c r="D129" s="27">
        <v>32800</v>
      </c>
      <c r="E129" s="77">
        <v>2090.3</v>
      </c>
      <c r="F129" s="17">
        <f t="shared" si="2"/>
        <v>30709.7</v>
      </c>
      <c r="H129" s="20"/>
    </row>
    <row r="130" spans="1:8" ht="36" customHeight="1">
      <c r="A130" s="42" t="str">
        <f>A114</f>
        <v>Закупка товаров,работ и услуг для государственных (муниципальных) нужд</v>
      </c>
      <c r="B130" s="54">
        <v>200</v>
      </c>
      <c r="C130" s="43" t="s">
        <v>307</v>
      </c>
      <c r="D130" s="27">
        <f>D131</f>
        <v>13100</v>
      </c>
      <c r="E130" s="78">
        <f>E131</f>
        <v>0</v>
      </c>
      <c r="F130" s="17">
        <f t="shared" si="2"/>
        <v>13100</v>
      </c>
      <c r="H130" s="20"/>
    </row>
    <row r="131" spans="1:8" ht="39" customHeight="1">
      <c r="A131" s="42" t="str">
        <f>A115</f>
        <v>Иные закупки товаров, работ и услуг для обеспечения государственных (муниципальных) нужд</v>
      </c>
      <c r="B131" s="54">
        <v>200</v>
      </c>
      <c r="C131" s="43" t="s">
        <v>306</v>
      </c>
      <c r="D131" s="27">
        <f>D132</f>
        <v>13100</v>
      </c>
      <c r="E131" s="78">
        <f>E132</f>
        <v>0</v>
      </c>
      <c r="F131" s="17">
        <f t="shared" si="2"/>
        <v>13100</v>
      </c>
      <c r="H131" s="20"/>
    </row>
    <row r="132" spans="1:8" ht="43.5" customHeight="1">
      <c r="A132" s="42" t="str">
        <f>A116</f>
        <v>Прочая закупка товаров, работи  услуг для обеспечения государственных(муниципальных) нужд</v>
      </c>
      <c r="B132" s="54">
        <v>200</v>
      </c>
      <c r="C132" s="43" t="s">
        <v>273</v>
      </c>
      <c r="D132" s="27">
        <f>D134</f>
        <v>13100</v>
      </c>
      <c r="E132" s="78">
        <f>E134</f>
        <v>0</v>
      </c>
      <c r="F132" s="17">
        <f t="shared" si="2"/>
        <v>13100</v>
      </c>
      <c r="H132" s="20"/>
    </row>
    <row r="133" spans="1:8" ht="26.25" customHeight="1">
      <c r="A133" s="42" t="s">
        <v>280</v>
      </c>
      <c r="B133" s="54">
        <v>200</v>
      </c>
      <c r="C133" s="43" t="s">
        <v>295</v>
      </c>
      <c r="D133" s="27">
        <f>D134</f>
        <v>13100</v>
      </c>
      <c r="E133" s="78">
        <f>E134</f>
        <v>0</v>
      </c>
      <c r="F133" s="17">
        <f t="shared" si="2"/>
        <v>13100</v>
      </c>
      <c r="H133" s="20"/>
    </row>
    <row r="134" spans="1:8" ht="27" customHeight="1">
      <c r="A134" s="42" t="s">
        <v>174</v>
      </c>
      <c r="B134" s="54">
        <v>200</v>
      </c>
      <c r="C134" s="43" t="s">
        <v>265</v>
      </c>
      <c r="D134" s="27">
        <v>13100</v>
      </c>
      <c r="E134" s="79">
        <v>0</v>
      </c>
      <c r="F134" s="17">
        <f t="shared" si="2"/>
        <v>13100</v>
      </c>
      <c r="H134" s="20"/>
    </row>
    <row r="135" spans="1:8" ht="25.5" customHeight="1">
      <c r="A135" s="62" t="s">
        <v>275</v>
      </c>
      <c r="B135" s="54">
        <v>200</v>
      </c>
      <c r="C135" s="43" t="s">
        <v>270</v>
      </c>
      <c r="D135" s="17">
        <f>D136</f>
        <v>132100</v>
      </c>
      <c r="E135" s="17">
        <f>E136</f>
        <v>24995</v>
      </c>
      <c r="F135" s="17">
        <f aca="true" t="shared" si="8" ref="F135:F200">D135-E135</f>
        <v>107105</v>
      </c>
      <c r="H135" s="20"/>
    </row>
    <row r="136" spans="1:8" ht="53.25" customHeight="1">
      <c r="A136" s="62" t="s">
        <v>278</v>
      </c>
      <c r="B136" s="54">
        <v>200</v>
      </c>
      <c r="C136" s="43" t="s">
        <v>269</v>
      </c>
      <c r="D136" s="17">
        <f>D137</f>
        <v>132100</v>
      </c>
      <c r="E136" s="17">
        <f>E137</f>
        <v>24995</v>
      </c>
      <c r="F136" s="17">
        <f t="shared" si="8"/>
        <v>107105</v>
      </c>
      <c r="H136" s="20"/>
    </row>
    <row r="137" spans="1:8" ht="69.75" customHeight="1">
      <c r="A137" s="62" t="s">
        <v>421</v>
      </c>
      <c r="B137" s="54">
        <v>200</v>
      </c>
      <c r="C137" s="43" t="s">
        <v>558</v>
      </c>
      <c r="D137" s="17">
        <f>D138+D148+D155</f>
        <v>132100</v>
      </c>
      <c r="E137" s="17">
        <f>E138+E148+E155</f>
        <v>24995</v>
      </c>
      <c r="F137" s="17">
        <f t="shared" si="8"/>
        <v>107105</v>
      </c>
      <c r="H137" s="20"/>
    </row>
    <row r="138" spans="1:8" ht="84.75" customHeight="1">
      <c r="A138" s="62" t="s">
        <v>559</v>
      </c>
      <c r="B138" s="54">
        <v>200</v>
      </c>
      <c r="C138" s="43" t="s">
        <v>561</v>
      </c>
      <c r="D138" s="17">
        <f>D139</f>
        <v>13700</v>
      </c>
      <c r="E138" s="17">
        <f>E139</f>
        <v>5595</v>
      </c>
      <c r="F138" s="17">
        <f t="shared" si="8"/>
        <v>8105</v>
      </c>
      <c r="H138" s="20"/>
    </row>
    <row r="139" spans="1:8" ht="91.5" customHeight="1">
      <c r="A139" s="42" t="s">
        <v>560</v>
      </c>
      <c r="B139" s="54">
        <v>200</v>
      </c>
      <c r="C139" s="43" t="s">
        <v>562</v>
      </c>
      <c r="D139" s="17">
        <f>D141</f>
        <v>13700</v>
      </c>
      <c r="E139" s="80">
        <f>E141</f>
        <v>5595</v>
      </c>
      <c r="F139" s="17">
        <f t="shared" si="8"/>
        <v>8105</v>
      </c>
      <c r="H139" s="20"/>
    </row>
    <row r="140" spans="1:8" ht="36.75" customHeight="1">
      <c r="A140" s="42" t="str">
        <f>A45</f>
        <v>Закупка товаров,работ и услуг для государственных (муниципальных) нужд</v>
      </c>
      <c r="B140" s="54">
        <v>200</v>
      </c>
      <c r="C140" s="43" t="s">
        <v>563</v>
      </c>
      <c r="D140" s="17">
        <f aca="true" t="shared" si="9" ref="D140:E143">D141</f>
        <v>13700</v>
      </c>
      <c r="E140" s="80">
        <f t="shared" si="9"/>
        <v>5595</v>
      </c>
      <c r="F140" s="17">
        <f t="shared" si="8"/>
        <v>8105</v>
      </c>
      <c r="H140" s="20"/>
    </row>
    <row r="141" spans="1:8" ht="36" customHeight="1">
      <c r="A141" s="42" t="str">
        <f>A46</f>
        <v>Иные закупки товаров, работ и услуг для обеспечения государственных (муниципальных) нужд</v>
      </c>
      <c r="B141" s="54">
        <v>200</v>
      </c>
      <c r="C141" s="43" t="s">
        <v>565</v>
      </c>
      <c r="D141" s="27">
        <f t="shared" si="9"/>
        <v>13700</v>
      </c>
      <c r="E141" s="78">
        <f t="shared" si="9"/>
        <v>5595</v>
      </c>
      <c r="F141" s="17">
        <f t="shared" si="8"/>
        <v>8105</v>
      </c>
      <c r="H141" s="20"/>
    </row>
    <row r="142" spans="1:8" ht="45.75" customHeight="1">
      <c r="A142" s="42" t="str">
        <f>A47</f>
        <v>Прочая закупка товаров, работи  услуг для обеспечения государственных(муниципальных) нужд</v>
      </c>
      <c r="B142" s="54">
        <v>200</v>
      </c>
      <c r="C142" s="43" t="s">
        <v>564</v>
      </c>
      <c r="D142" s="27">
        <f>D143+D146</f>
        <v>13700</v>
      </c>
      <c r="E142" s="27">
        <f>E143+E146</f>
        <v>5595</v>
      </c>
      <c r="F142" s="17">
        <f t="shared" si="8"/>
        <v>8105</v>
      </c>
      <c r="H142" s="20"/>
    </row>
    <row r="143" spans="1:8" ht="28.5" customHeight="1">
      <c r="A143" s="42" t="str">
        <f>A117</f>
        <v>Расходы</v>
      </c>
      <c r="B143" s="54">
        <v>200</v>
      </c>
      <c r="C143" s="43" t="s">
        <v>566</v>
      </c>
      <c r="D143" s="27">
        <f t="shared" si="9"/>
        <v>7700</v>
      </c>
      <c r="E143" s="78">
        <f t="shared" si="9"/>
        <v>0</v>
      </c>
      <c r="F143" s="17">
        <f t="shared" si="8"/>
        <v>7700</v>
      </c>
      <c r="H143" s="20"/>
    </row>
    <row r="144" spans="1:8" ht="28.5" customHeight="1">
      <c r="A144" s="42" t="s">
        <v>196</v>
      </c>
      <c r="B144" s="54"/>
      <c r="C144" s="43" t="s">
        <v>567</v>
      </c>
      <c r="D144" s="27">
        <f>D145</f>
        <v>7700</v>
      </c>
      <c r="E144" s="78">
        <f>E145</f>
        <v>0</v>
      </c>
      <c r="F144" s="17">
        <f t="shared" si="8"/>
        <v>7700</v>
      </c>
      <c r="H144" s="20"/>
    </row>
    <row r="145" spans="1:8" ht="33.75" customHeight="1">
      <c r="A145" s="42" t="str">
        <f>A119</f>
        <v>Прочие расходы</v>
      </c>
      <c r="B145" s="54">
        <v>200</v>
      </c>
      <c r="C145" s="43" t="s">
        <v>568</v>
      </c>
      <c r="D145" s="27">
        <v>7700</v>
      </c>
      <c r="E145" s="77">
        <v>0</v>
      </c>
      <c r="F145" s="17">
        <f t="shared" si="8"/>
        <v>7700</v>
      </c>
      <c r="H145" s="20"/>
    </row>
    <row r="146" spans="1:8" ht="33.75" customHeight="1">
      <c r="A146" s="42" t="s">
        <v>280</v>
      </c>
      <c r="B146" s="54">
        <v>200</v>
      </c>
      <c r="C146" s="43" t="s">
        <v>47</v>
      </c>
      <c r="D146" s="27">
        <f>D147</f>
        <v>6000</v>
      </c>
      <c r="E146" s="77">
        <f>E147</f>
        <v>5595</v>
      </c>
      <c r="F146" s="17">
        <f t="shared" si="8"/>
        <v>405</v>
      </c>
      <c r="H146" s="20"/>
    </row>
    <row r="147" spans="1:8" ht="33.75" customHeight="1">
      <c r="A147" s="42" t="s">
        <v>174</v>
      </c>
      <c r="B147" s="54">
        <v>200</v>
      </c>
      <c r="C147" s="43" t="s">
        <v>48</v>
      </c>
      <c r="D147" s="27">
        <v>6000</v>
      </c>
      <c r="E147" s="77">
        <v>5595</v>
      </c>
      <c r="F147" s="17">
        <f t="shared" si="8"/>
        <v>405</v>
      </c>
      <c r="H147" s="20"/>
    </row>
    <row r="148" spans="1:8" ht="85.5" customHeight="1">
      <c r="A148" s="62" t="s">
        <v>11</v>
      </c>
      <c r="B148" s="54">
        <v>200</v>
      </c>
      <c r="C148" s="43" t="s">
        <v>14</v>
      </c>
      <c r="D148" s="27">
        <f aca="true" t="shared" si="10" ref="D148:E150">D149</f>
        <v>116400</v>
      </c>
      <c r="E148" s="77">
        <f t="shared" si="10"/>
        <v>19400</v>
      </c>
      <c r="F148" s="17">
        <f t="shared" si="8"/>
        <v>97000</v>
      </c>
      <c r="H148" s="20"/>
    </row>
    <row r="149" spans="1:8" ht="174.75" customHeight="1">
      <c r="A149" s="42" t="s">
        <v>569</v>
      </c>
      <c r="B149" s="54">
        <v>200</v>
      </c>
      <c r="C149" s="43" t="s">
        <v>571</v>
      </c>
      <c r="D149" s="27">
        <f t="shared" si="10"/>
        <v>116400</v>
      </c>
      <c r="E149" s="27">
        <f t="shared" si="10"/>
        <v>19400</v>
      </c>
      <c r="F149" s="17">
        <f t="shared" si="8"/>
        <v>97000</v>
      </c>
      <c r="H149" s="20"/>
    </row>
    <row r="150" spans="1:8" ht="24" customHeight="1">
      <c r="A150" s="42" t="str">
        <f>A59</f>
        <v>Межбюджетные трансферты</v>
      </c>
      <c r="B150" s="54">
        <v>200</v>
      </c>
      <c r="C150" s="43" t="s">
        <v>0</v>
      </c>
      <c r="D150" s="27">
        <f t="shared" si="10"/>
        <v>116400</v>
      </c>
      <c r="E150" s="27">
        <f t="shared" si="10"/>
        <v>19400</v>
      </c>
      <c r="F150" s="17">
        <f t="shared" si="8"/>
        <v>97000</v>
      </c>
      <c r="H150" s="20"/>
    </row>
    <row r="151" spans="1:8" ht="24" customHeight="1">
      <c r="A151" s="42" t="str">
        <f>A60</f>
        <v>Иные межбюджетные трансферты</v>
      </c>
      <c r="B151" s="54">
        <v>200</v>
      </c>
      <c r="C151" s="43" t="s">
        <v>1</v>
      </c>
      <c r="D151" s="27">
        <f>D153</f>
        <v>116400</v>
      </c>
      <c r="E151" s="27">
        <f>E153+E156</f>
        <v>19400</v>
      </c>
      <c r="F151" s="17">
        <f t="shared" si="8"/>
        <v>97000</v>
      </c>
      <c r="H151" s="20"/>
    </row>
    <row r="152" spans="1:8" ht="24" customHeight="1">
      <c r="A152" s="42" t="str">
        <f>A61</f>
        <v> Расходы</v>
      </c>
      <c r="B152" s="54">
        <v>200</v>
      </c>
      <c r="C152" s="43" t="s">
        <v>2</v>
      </c>
      <c r="D152" s="27">
        <f>D153</f>
        <v>116400</v>
      </c>
      <c r="E152" s="27">
        <f>E153</f>
        <v>19400</v>
      </c>
      <c r="F152" s="17">
        <f t="shared" si="8"/>
        <v>97000</v>
      </c>
      <c r="H152" s="20"/>
    </row>
    <row r="153" spans="1:8" ht="24" customHeight="1">
      <c r="A153" s="42" t="str">
        <f>A62</f>
        <v>Безвозмездные перечисления бюджетам</v>
      </c>
      <c r="B153" s="54">
        <v>200</v>
      </c>
      <c r="C153" s="43" t="s">
        <v>3</v>
      </c>
      <c r="D153" s="27">
        <f>D154</f>
        <v>116400</v>
      </c>
      <c r="E153" s="27">
        <f>E154</f>
        <v>19400</v>
      </c>
      <c r="F153" s="17">
        <f t="shared" si="8"/>
        <v>97000</v>
      </c>
      <c r="H153" s="20"/>
    </row>
    <row r="154" spans="1:8" ht="39.75" customHeight="1">
      <c r="A154" s="42" t="str">
        <f>A63</f>
        <v>Перечисления другим бюджетам бюджетной системы Российской Федерации</v>
      </c>
      <c r="B154" s="54">
        <v>200</v>
      </c>
      <c r="C154" s="43" t="s">
        <v>572</v>
      </c>
      <c r="D154" s="27">
        <v>116400</v>
      </c>
      <c r="E154" s="44">
        <v>19400</v>
      </c>
      <c r="F154" s="17">
        <f t="shared" si="8"/>
        <v>97000</v>
      </c>
      <c r="H154" s="20"/>
    </row>
    <row r="155" spans="1:8" ht="94.5" customHeight="1">
      <c r="A155" s="62" t="s">
        <v>12</v>
      </c>
      <c r="B155" s="54">
        <v>200</v>
      </c>
      <c r="C155" s="43" t="s">
        <v>13</v>
      </c>
      <c r="D155" s="27">
        <f>D156</f>
        <v>2000</v>
      </c>
      <c r="E155" s="78">
        <f aca="true" t="shared" si="11" ref="D155:E160">E156</f>
        <v>0</v>
      </c>
      <c r="F155" s="17">
        <f t="shared" si="8"/>
        <v>2000</v>
      </c>
      <c r="H155" s="20"/>
    </row>
    <row r="156" spans="1:8" ht="93" customHeight="1">
      <c r="A156" s="42" t="s">
        <v>570</v>
      </c>
      <c r="B156" s="54">
        <v>200</v>
      </c>
      <c r="C156" s="43" t="s">
        <v>4</v>
      </c>
      <c r="D156" s="27">
        <f t="shared" si="11"/>
        <v>2000</v>
      </c>
      <c r="E156" s="78">
        <f t="shared" si="11"/>
        <v>0</v>
      </c>
      <c r="F156" s="17">
        <f t="shared" si="8"/>
        <v>2000</v>
      </c>
      <c r="H156" s="20"/>
    </row>
    <row r="157" spans="1:8" ht="24" customHeight="1">
      <c r="A157" s="63" t="str">
        <f>A114</f>
        <v>Закупка товаров,работ и услуг для государственных (муниципальных) нужд</v>
      </c>
      <c r="B157" s="54">
        <v>200</v>
      </c>
      <c r="C157" s="43" t="s">
        <v>5</v>
      </c>
      <c r="D157" s="27">
        <f t="shared" si="11"/>
        <v>2000</v>
      </c>
      <c r="E157" s="78">
        <f t="shared" si="11"/>
        <v>0</v>
      </c>
      <c r="F157" s="17">
        <f t="shared" si="8"/>
        <v>2000</v>
      </c>
      <c r="H157" s="20"/>
    </row>
    <row r="158" spans="1:8" ht="42.75" customHeight="1">
      <c r="A158" s="42" t="str">
        <f>A115</f>
        <v>Иные закупки товаров, работ и услуг для обеспечения государственных (муниципальных) нужд</v>
      </c>
      <c r="B158" s="54">
        <v>200</v>
      </c>
      <c r="C158" s="43" t="s">
        <v>6</v>
      </c>
      <c r="D158" s="27">
        <f t="shared" si="11"/>
        <v>2000</v>
      </c>
      <c r="E158" s="78">
        <f t="shared" si="11"/>
        <v>0</v>
      </c>
      <c r="F158" s="17">
        <f t="shared" si="8"/>
        <v>2000</v>
      </c>
      <c r="H158" s="20"/>
    </row>
    <row r="159" spans="1:8" ht="43.5" customHeight="1">
      <c r="A159" s="42" t="str">
        <f>A116</f>
        <v>Прочая закупка товаров, работи  услуг для обеспечения государственных(муниципальных) нужд</v>
      </c>
      <c r="B159" s="54">
        <v>200</v>
      </c>
      <c r="C159" s="43" t="s">
        <v>7</v>
      </c>
      <c r="D159" s="27">
        <f t="shared" si="11"/>
        <v>2000</v>
      </c>
      <c r="E159" s="78">
        <f t="shared" si="11"/>
        <v>0</v>
      </c>
      <c r="F159" s="17">
        <f t="shared" si="8"/>
        <v>2000</v>
      </c>
      <c r="H159" s="20"/>
    </row>
    <row r="160" spans="1:8" ht="24" customHeight="1">
      <c r="A160" s="42" t="s">
        <v>280</v>
      </c>
      <c r="B160" s="54">
        <v>200</v>
      </c>
      <c r="C160" s="43" t="s">
        <v>9</v>
      </c>
      <c r="D160" s="27">
        <f t="shared" si="11"/>
        <v>2000</v>
      </c>
      <c r="E160" s="78">
        <f t="shared" si="11"/>
        <v>0</v>
      </c>
      <c r="F160" s="17">
        <f t="shared" si="8"/>
        <v>2000</v>
      </c>
      <c r="H160" s="20"/>
    </row>
    <row r="161" spans="1:8" ht="24" customHeight="1">
      <c r="A161" s="42" t="s">
        <v>174</v>
      </c>
      <c r="B161" s="54">
        <v>200</v>
      </c>
      <c r="C161" s="43" t="s">
        <v>10</v>
      </c>
      <c r="D161" s="27">
        <v>2000</v>
      </c>
      <c r="E161" s="78">
        <f>E162</f>
        <v>0</v>
      </c>
      <c r="F161" s="17">
        <f t="shared" si="8"/>
        <v>2000</v>
      </c>
      <c r="H161" s="20"/>
    </row>
    <row r="162" spans="1:8" ht="26.25" customHeight="1" hidden="1">
      <c r="A162" s="42" t="str">
        <f>A119</f>
        <v>Прочие расходы</v>
      </c>
      <c r="B162" s="54">
        <v>200</v>
      </c>
      <c r="C162" s="43" t="s">
        <v>8</v>
      </c>
      <c r="D162" s="27"/>
      <c r="E162" s="78"/>
      <c r="F162" s="17">
        <f t="shared" si="8"/>
        <v>0</v>
      </c>
      <c r="H162" s="20"/>
    </row>
    <row r="163" spans="1:8" ht="52.5" customHeight="1">
      <c r="A163" s="62" t="s">
        <v>428</v>
      </c>
      <c r="B163" s="54">
        <v>200</v>
      </c>
      <c r="C163" s="43" t="s">
        <v>283</v>
      </c>
      <c r="D163" s="27">
        <f>D164</f>
        <v>1208100</v>
      </c>
      <c r="E163" s="78">
        <f>E164</f>
        <v>0</v>
      </c>
      <c r="F163" s="17">
        <f t="shared" si="8"/>
        <v>1208100</v>
      </c>
      <c r="H163" s="20"/>
    </row>
    <row r="164" spans="1:8" ht="27" customHeight="1">
      <c r="A164" s="62" t="s">
        <v>429</v>
      </c>
      <c r="B164" s="54">
        <v>200</v>
      </c>
      <c r="C164" s="43" t="s">
        <v>284</v>
      </c>
      <c r="D164" s="27">
        <f>D165</f>
        <v>1208100</v>
      </c>
      <c r="E164" s="78">
        <v>0</v>
      </c>
      <c r="F164" s="17">
        <f t="shared" si="8"/>
        <v>1208100</v>
      </c>
      <c r="H164" s="20"/>
    </row>
    <row r="165" spans="1:8" ht="40.5" customHeight="1">
      <c r="A165" s="62" t="s">
        <v>15</v>
      </c>
      <c r="B165" s="54">
        <v>200</v>
      </c>
      <c r="C165" s="43" t="s">
        <v>18</v>
      </c>
      <c r="D165" s="27">
        <f>D166+D181</f>
        <v>1208100</v>
      </c>
      <c r="E165" s="78">
        <v>0</v>
      </c>
      <c r="F165" s="17">
        <f t="shared" si="8"/>
        <v>1208100</v>
      </c>
      <c r="H165" s="20"/>
    </row>
    <row r="166" spans="1:8" ht="68.25" customHeight="1">
      <c r="A166" s="62" t="s">
        <v>16</v>
      </c>
      <c r="B166" s="54">
        <v>200</v>
      </c>
      <c r="C166" s="43" t="s">
        <v>19</v>
      </c>
      <c r="D166" s="27">
        <f>D167+D174</f>
        <v>799800</v>
      </c>
      <c r="E166" s="78">
        <v>0</v>
      </c>
      <c r="F166" s="17">
        <f t="shared" si="8"/>
        <v>799800</v>
      </c>
      <c r="H166" s="20"/>
    </row>
    <row r="167" spans="1:8" ht="102.75" customHeight="1">
      <c r="A167" s="42" t="s">
        <v>17</v>
      </c>
      <c r="B167" s="54">
        <v>200</v>
      </c>
      <c r="C167" s="43" t="s">
        <v>20</v>
      </c>
      <c r="D167" s="27">
        <f>D168</f>
        <v>565500</v>
      </c>
      <c r="E167" s="78">
        <f>E168</f>
        <v>0</v>
      </c>
      <c r="F167" s="17">
        <f t="shared" si="8"/>
        <v>565500</v>
      </c>
      <c r="H167" s="20"/>
    </row>
    <row r="168" spans="1:8" ht="24" customHeight="1">
      <c r="A168" s="42" t="str">
        <f>A157</f>
        <v>Закупка товаров,работ и услуг для государственных (муниципальных) нужд</v>
      </c>
      <c r="B168" s="54">
        <v>200</v>
      </c>
      <c r="C168" s="43" t="s">
        <v>422</v>
      </c>
      <c r="D168" s="27">
        <f>D169</f>
        <v>565500</v>
      </c>
      <c r="E168" s="78">
        <f>E169</f>
        <v>0</v>
      </c>
      <c r="F168" s="17">
        <f t="shared" si="8"/>
        <v>565500</v>
      </c>
      <c r="H168" s="20"/>
    </row>
    <row r="169" spans="1:8" ht="40.5" customHeight="1">
      <c r="A169" s="42" t="str">
        <f>A158</f>
        <v>Иные закупки товаров, работ и услуг для обеспечения государственных (муниципальных) нужд</v>
      </c>
      <c r="B169" s="54">
        <v>200</v>
      </c>
      <c r="C169" s="43" t="s">
        <v>423</v>
      </c>
      <c r="D169" s="27">
        <f aca="true" t="shared" si="12" ref="D169:E171">D170</f>
        <v>565500</v>
      </c>
      <c r="E169" s="78">
        <f t="shared" si="12"/>
        <v>0</v>
      </c>
      <c r="F169" s="17">
        <f t="shared" si="8"/>
        <v>565500</v>
      </c>
      <c r="H169" s="20"/>
    </row>
    <row r="170" spans="1:8" ht="43.5" customHeight="1">
      <c r="A170" s="42" t="str">
        <f>A159</f>
        <v>Прочая закупка товаров, работи  услуг для обеспечения государственных(муниципальных) нужд</v>
      </c>
      <c r="B170" s="54">
        <v>200</v>
      </c>
      <c r="C170" s="43" t="s">
        <v>424</v>
      </c>
      <c r="D170" s="27">
        <f t="shared" si="12"/>
        <v>565500</v>
      </c>
      <c r="E170" s="78">
        <f t="shared" si="12"/>
        <v>0</v>
      </c>
      <c r="F170" s="17">
        <f t="shared" si="8"/>
        <v>565500</v>
      </c>
      <c r="H170" s="20"/>
    </row>
    <row r="171" spans="1:8" ht="24" customHeight="1">
      <c r="A171" s="42" t="s">
        <v>282</v>
      </c>
      <c r="B171" s="54">
        <v>200</v>
      </c>
      <c r="C171" s="43" t="s">
        <v>425</v>
      </c>
      <c r="D171" s="27">
        <f t="shared" si="12"/>
        <v>565500</v>
      </c>
      <c r="E171" s="78">
        <f t="shared" si="12"/>
        <v>0</v>
      </c>
      <c r="F171" s="17">
        <f t="shared" si="8"/>
        <v>565500</v>
      </c>
      <c r="H171" s="20"/>
    </row>
    <row r="172" spans="1:8" ht="24" customHeight="1">
      <c r="A172" s="42" t="s">
        <v>196</v>
      </c>
      <c r="B172" s="54">
        <v>200</v>
      </c>
      <c r="C172" s="43" t="s">
        <v>426</v>
      </c>
      <c r="D172" s="27">
        <f>D173</f>
        <v>565500</v>
      </c>
      <c r="E172" s="78">
        <f>E173</f>
        <v>0</v>
      </c>
      <c r="F172" s="17">
        <f t="shared" si="8"/>
        <v>565500</v>
      </c>
      <c r="H172" s="20"/>
    </row>
    <row r="173" spans="1:8" ht="24" customHeight="1">
      <c r="A173" s="42" t="str">
        <f>$A$52</f>
        <v>Работы, услуги по содержанию имущества</v>
      </c>
      <c r="B173" s="54">
        <v>200</v>
      </c>
      <c r="C173" s="43" t="s">
        <v>427</v>
      </c>
      <c r="D173" s="27">
        <v>565500</v>
      </c>
      <c r="E173" s="78">
        <v>0</v>
      </c>
      <c r="F173" s="17">
        <f t="shared" si="8"/>
        <v>565500</v>
      </c>
      <c r="H173" s="20"/>
    </row>
    <row r="174" spans="1:8" ht="118.5" customHeight="1">
      <c r="A174" s="42" t="s">
        <v>21</v>
      </c>
      <c r="B174" s="54">
        <v>200</v>
      </c>
      <c r="C174" s="43" t="s">
        <v>430</v>
      </c>
      <c r="D174" s="27">
        <f>D175</f>
        <v>234300</v>
      </c>
      <c r="E174" s="78">
        <f>E175</f>
        <v>0</v>
      </c>
      <c r="F174" s="17">
        <f t="shared" si="8"/>
        <v>234300</v>
      </c>
      <c r="H174" s="20"/>
    </row>
    <row r="175" spans="1:8" ht="30" customHeight="1">
      <c r="A175" s="42" t="str">
        <f aca="true" t="shared" si="13" ref="A175:A180">A168</f>
        <v>Закупка товаров,работ и услуг для государственных (муниципальных) нужд</v>
      </c>
      <c r="B175" s="54">
        <v>200</v>
      </c>
      <c r="C175" s="43" t="s">
        <v>431</v>
      </c>
      <c r="D175" s="27">
        <f>D178</f>
        <v>234300</v>
      </c>
      <c r="E175" s="78">
        <f>E178</f>
        <v>0</v>
      </c>
      <c r="F175" s="17">
        <f t="shared" si="8"/>
        <v>234300</v>
      </c>
      <c r="H175" s="20"/>
    </row>
    <row r="176" spans="1:8" ht="24" customHeight="1">
      <c r="A176" s="42" t="str">
        <f t="shared" si="13"/>
        <v>Иные закупки товаров, работ и услуг для обеспечения государственных (муниципальных) нужд</v>
      </c>
      <c r="B176" s="54">
        <v>200</v>
      </c>
      <c r="C176" s="43" t="s">
        <v>432</v>
      </c>
      <c r="D176" s="27">
        <f aca="true" t="shared" si="14" ref="D176:E179">D177</f>
        <v>234300</v>
      </c>
      <c r="E176" s="78">
        <f t="shared" si="14"/>
        <v>0</v>
      </c>
      <c r="F176" s="17">
        <f t="shared" si="8"/>
        <v>234300</v>
      </c>
      <c r="H176" s="20"/>
    </row>
    <row r="177" spans="1:8" ht="36.75" customHeight="1">
      <c r="A177" s="42" t="str">
        <f t="shared" si="13"/>
        <v>Прочая закупка товаров, работи  услуг для обеспечения государственных(муниципальных) нужд</v>
      </c>
      <c r="B177" s="54">
        <v>200</v>
      </c>
      <c r="C177" s="43" t="s">
        <v>433</v>
      </c>
      <c r="D177" s="27">
        <f t="shared" si="14"/>
        <v>234300</v>
      </c>
      <c r="E177" s="78">
        <f t="shared" si="14"/>
        <v>0</v>
      </c>
      <c r="F177" s="17">
        <f t="shared" si="8"/>
        <v>234300</v>
      </c>
      <c r="H177" s="20"/>
    </row>
    <row r="178" spans="1:8" ht="24" customHeight="1">
      <c r="A178" s="42" t="s">
        <v>282</v>
      </c>
      <c r="B178" s="54">
        <v>200</v>
      </c>
      <c r="C178" s="43" t="s">
        <v>434</v>
      </c>
      <c r="D178" s="27">
        <f t="shared" si="14"/>
        <v>234300</v>
      </c>
      <c r="E178" s="78">
        <f t="shared" si="14"/>
        <v>0</v>
      </c>
      <c r="F178" s="17">
        <f t="shared" si="8"/>
        <v>234300</v>
      </c>
      <c r="H178" s="20"/>
    </row>
    <row r="179" spans="1:8" ht="24" customHeight="1">
      <c r="A179" s="42" t="str">
        <f t="shared" si="13"/>
        <v>Оплата работ, услуг</v>
      </c>
      <c r="B179" s="54">
        <v>200</v>
      </c>
      <c r="C179" s="43" t="s">
        <v>435</v>
      </c>
      <c r="D179" s="27">
        <f t="shared" si="14"/>
        <v>234300</v>
      </c>
      <c r="E179" s="78">
        <f t="shared" si="14"/>
        <v>0</v>
      </c>
      <c r="F179" s="17">
        <f t="shared" si="8"/>
        <v>234300</v>
      </c>
      <c r="H179" s="20"/>
    </row>
    <row r="180" spans="1:8" ht="24" customHeight="1">
      <c r="A180" s="42" t="str">
        <f t="shared" si="13"/>
        <v>Работы, услуги по содержанию имущества</v>
      </c>
      <c r="B180" s="54">
        <v>200</v>
      </c>
      <c r="C180" s="43" t="s">
        <v>436</v>
      </c>
      <c r="D180" s="27">
        <v>234300</v>
      </c>
      <c r="E180" s="78">
        <v>0</v>
      </c>
      <c r="F180" s="17">
        <f t="shared" si="8"/>
        <v>234300</v>
      </c>
      <c r="H180" s="20"/>
    </row>
    <row r="181" spans="1:8" ht="67.5" customHeight="1">
      <c r="A181" s="62" t="s">
        <v>22</v>
      </c>
      <c r="B181" s="54">
        <v>200</v>
      </c>
      <c r="C181" s="43" t="s">
        <v>24</v>
      </c>
      <c r="D181" s="27">
        <f>D182</f>
        <v>408300</v>
      </c>
      <c r="E181" s="78">
        <v>0</v>
      </c>
      <c r="F181" s="17">
        <f t="shared" si="8"/>
        <v>408300</v>
      </c>
      <c r="H181" s="20"/>
    </row>
    <row r="182" spans="1:8" ht="84.75" customHeight="1">
      <c r="A182" s="42" t="s">
        <v>23</v>
      </c>
      <c r="B182" s="54">
        <v>200</v>
      </c>
      <c r="C182" s="43" t="s">
        <v>25</v>
      </c>
      <c r="D182" s="27">
        <f aca="true" t="shared" si="15" ref="D182:E187">D183</f>
        <v>408300</v>
      </c>
      <c r="E182" s="78">
        <f t="shared" si="15"/>
        <v>0</v>
      </c>
      <c r="F182" s="17">
        <f t="shared" si="8"/>
        <v>408300</v>
      </c>
      <c r="H182" s="20"/>
    </row>
    <row r="183" spans="1:8" ht="30" customHeight="1">
      <c r="A183" s="42" t="str">
        <f aca="true" t="shared" si="16" ref="A183:A188">A175</f>
        <v>Закупка товаров,работ и услуг для государственных (муниципальных) нужд</v>
      </c>
      <c r="B183" s="54">
        <v>200</v>
      </c>
      <c r="C183" s="43" t="s">
        <v>29</v>
      </c>
      <c r="D183" s="27">
        <f t="shared" si="15"/>
        <v>408300</v>
      </c>
      <c r="E183" s="78">
        <f t="shared" si="15"/>
        <v>0</v>
      </c>
      <c r="F183" s="17">
        <f t="shared" si="8"/>
        <v>408300</v>
      </c>
      <c r="H183" s="20"/>
    </row>
    <row r="184" spans="1:8" ht="44.25" customHeight="1">
      <c r="A184" s="42" t="str">
        <f t="shared" si="16"/>
        <v>Иные закупки товаров, работ и услуг для обеспечения государственных (муниципальных) нужд</v>
      </c>
      <c r="B184" s="54">
        <v>200</v>
      </c>
      <c r="C184" s="43" t="s">
        <v>26</v>
      </c>
      <c r="D184" s="27">
        <f t="shared" si="15"/>
        <v>408300</v>
      </c>
      <c r="E184" s="78">
        <f t="shared" si="15"/>
        <v>0</v>
      </c>
      <c r="F184" s="17">
        <f t="shared" si="8"/>
        <v>408300</v>
      </c>
      <c r="H184" s="20"/>
    </row>
    <row r="185" spans="1:8" ht="42" customHeight="1">
      <c r="A185" s="42" t="str">
        <f t="shared" si="16"/>
        <v>Прочая закупка товаров, работи  услуг для обеспечения государственных(муниципальных) нужд</v>
      </c>
      <c r="B185" s="54">
        <v>200</v>
      </c>
      <c r="C185" s="43" t="s">
        <v>27</v>
      </c>
      <c r="D185" s="27">
        <f t="shared" si="15"/>
        <v>408300</v>
      </c>
      <c r="E185" s="78">
        <f t="shared" si="15"/>
        <v>0</v>
      </c>
      <c r="F185" s="17">
        <f t="shared" si="8"/>
        <v>408300</v>
      </c>
      <c r="H185" s="20"/>
    </row>
    <row r="186" spans="1:8" ht="27" customHeight="1">
      <c r="A186" s="42" t="str">
        <f t="shared" si="16"/>
        <v>Расходы</v>
      </c>
      <c r="B186" s="54">
        <v>200</v>
      </c>
      <c r="C186" s="43" t="s">
        <v>28</v>
      </c>
      <c r="D186" s="27">
        <f t="shared" si="15"/>
        <v>408300</v>
      </c>
      <c r="E186" s="78">
        <f t="shared" si="15"/>
        <v>0</v>
      </c>
      <c r="F186" s="17">
        <f t="shared" si="8"/>
        <v>408300</v>
      </c>
      <c r="H186" s="20"/>
    </row>
    <row r="187" spans="1:8" ht="20.25" customHeight="1">
      <c r="A187" s="42" t="str">
        <f t="shared" si="16"/>
        <v>Оплата работ, услуг</v>
      </c>
      <c r="B187" s="54">
        <v>200</v>
      </c>
      <c r="C187" s="43" t="s">
        <v>30</v>
      </c>
      <c r="D187" s="27">
        <f t="shared" si="15"/>
        <v>408300</v>
      </c>
      <c r="E187" s="78">
        <f t="shared" si="15"/>
        <v>0</v>
      </c>
      <c r="F187" s="17">
        <f t="shared" si="8"/>
        <v>408300</v>
      </c>
      <c r="H187" s="20"/>
    </row>
    <row r="188" spans="1:8" ht="24" customHeight="1">
      <c r="A188" s="42" t="str">
        <f t="shared" si="16"/>
        <v>Работы, услуги по содержанию имущества</v>
      </c>
      <c r="B188" s="54">
        <v>200</v>
      </c>
      <c r="C188" s="43" t="s">
        <v>31</v>
      </c>
      <c r="D188" s="27">
        <v>408300</v>
      </c>
      <c r="E188" s="78">
        <v>0</v>
      </c>
      <c r="F188" s="17">
        <f t="shared" si="8"/>
        <v>408300</v>
      </c>
      <c r="H188" s="20"/>
    </row>
    <row r="189" spans="1:8" ht="24" customHeight="1">
      <c r="A189" s="70" t="s">
        <v>137</v>
      </c>
      <c r="B189" s="54">
        <v>200</v>
      </c>
      <c r="C189" s="71" t="s">
        <v>132</v>
      </c>
      <c r="D189" s="41">
        <f>D211</f>
        <v>787400</v>
      </c>
      <c r="E189" s="41">
        <f>E190+E203+E211</f>
        <v>104766.98999999999</v>
      </c>
      <c r="F189" s="17">
        <f t="shared" si="8"/>
        <v>682633.01</v>
      </c>
      <c r="H189" s="23"/>
    </row>
    <row r="190" spans="1:8" ht="24" customHeight="1" hidden="1">
      <c r="A190" s="70" t="s">
        <v>325</v>
      </c>
      <c r="B190" s="54">
        <v>200</v>
      </c>
      <c r="C190" s="71" t="s">
        <v>327</v>
      </c>
      <c r="D190" s="41">
        <f>D191+D197</f>
        <v>40338200</v>
      </c>
      <c r="E190" s="82">
        <f>E191+E197</f>
        <v>0</v>
      </c>
      <c r="F190" s="17">
        <f t="shared" si="8"/>
        <v>40338200</v>
      </c>
      <c r="H190" s="23"/>
    </row>
    <row r="191" spans="1:8" ht="159.75" customHeight="1" hidden="1">
      <c r="A191" s="70" t="s">
        <v>448</v>
      </c>
      <c r="B191" s="54">
        <v>200</v>
      </c>
      <c r="C191" s="72" t="s">
        <v>445</v>
      </c>
      <c r="D191" s="27">
        <f aca="true" t="shared" si="17" ref="D191:E197">D192</f>
        <v>37232100</v>
      </c>
      <c r="E191" s="78">
        <f t="shared" si="17"/>
        <v>0</v>
      </c>
      <c r="F191" s="17">
        <f t="shared" si="8"/>
        <v>37232100</v>
      </c>
      <c r="H191" s="23"/>
    </row>
    <row r="192" spans="1:8" ht="46.5" customHeight="1" hidden="1">
      <c r="A192" s="63" t="s">
        <v>449</v>
      </c>
      <c r="B192" s="54">
        <v>200</v>
      </c>
      <c r="C192" s="72" t="s">
        <v>446</v>
      </c>
      <c r="D192" s="27">
        <f t="shared" si="17"/>
        <v>37232100</v>
      </c>
      <c r="E192" s="78">
        <f t="shared" si="17"/>
        <v>0</v>
      </c>
      <c r="F192" s="17">
        <f t="shared" si="8"/>
        <v>37232100</v>
      </c>
      <c r="H192" s="23"/>
    </row>
    <row r="193" spans="1:8" ht="37.5" customHeight="1" hidden="1">
      <c r="A193" s="63" t="s">
        <v>326</v>
      </c>
      <c r="B193" s="54">
        <v>200</v>
      </c>
      <c r="C193" s="72" t="s">
        <v>447</v>
      </c>
      <c r="D193" s="27">
        <f>D194</f>
        <v>37232100</v>
      </c>
      <c r="E193" s="78">
        <f>E194</f>
        <v>0</v>
      </c>
      <c r="F193" s="17">
        <f t="shared" si="8"/>
        <v>37232100</v>
      </c>
      <c r="H193" s="23"/>
    </row>
    <row r="194" spans="1:8" ht="55.5" customHeight="1" hidden="1">
      <c r="A194" s="63" t="s">
        <v>453</v>
      </c>
      <c r="B194" s="54"/>
      <c r="C194" s="72" t="s">
        <v>450</v>
      </c>
      <c r="D194" s="27">
        <f>D195</f>
        <v>37232100</v>
      </c>
      <c r="E194" s="78">
        <f>E195</f>
        <v>0</v>
      </c>
      <c r="F194" s="17">
        <f t="shared" si="8"/>
        <v>37232100</v>
      </c>
      <c r="H194" s="23"/>
    </row>
    <row r="195" spans="1:8" ht="27" customHeight="1" hidden="1">
      <c r="A195" s="63" t="str">
        <f>$A$54</f>
        <v>Поступление нефинансовых активов</v>
      </c>
      <c r="B195" s="54">
        <v>200</v>
      </c>
      <c r="C195" s="72" t="s">
        <v>451</v>
      </c>
      <c r="D195" s="27">
        <f t="shared" si="17"/>
        <v>37232100</v>
      </c>
      <c r="E195" s="78">
        <f t="shared" si="17"/>
        <v>0</v>
      </c>
      <c r="F195" s="17">
        <f t="shared" si="8"/>
        <v>37232100</v>
      </c>
      <c r="H195" s="23"/>
    </row>
    <row r="196" spans="1:8" ht="40.5" customHeight="1" hidden="1">
      <c r="A196" s="63" t="s">
        <v>281</v>
      </c>
      <c r="B196" s="54">
        <v>200</v>
      </c>
      <c r="C196" s="72" t="s">
        <v>452</v>
      </c>
      <c r="D196" s="27">
        <v>37232100</v>
      </c>
      <c r="E196" s="78">
        <v>0</v>
      </c>
      <c r="F196" s="17">
        <f t="shared" si="8"/>
        <v>37232100</v>
      </c>
      <c r="H196" s="23"/>
    </row>
    <row r="197" spans="1:8" ht="142.5" customHeight="1" hidden="1">
      <c r="A197" s="63" t="s">
        <v>460</v>
      </c>
      <c r="B197" s="54">
        <v>200</v>
      </c>
      <c r="C197" s="72" t="s">
        <v>454</v>
      </c>
      <c r="D197" s="27">
        <f t="shared" si="17"/>
        <v>3106100</v>
      </c>
      <c r="E197" s="78">
        <f t="shared" si="17"/>
        <v>0</v>
      </c>
      <c r="F197" s="17">
        <f t="shared" si="8"/>
        <v>3106100</v>
      </c>
      <c r="H197" s="23"/>
    </row>
    <row r="198" spans="1:8" ht="38.25" customHeight="1" hidden="1">
      <c r="A198" s="63" t="str">
        <f>A192</f>
        <v>Капитальные вложения в объекты недвижимого имущества государственной (муниципальной) собственности</v>
      </c>
      <c r="B198" s="54">
        <v>200</v>
      </c>
      <c r="C198" s="72" t="s">
        <v>455</v>
      </c>
      <c r="D198" s="27">
        <f>D199</f>
        <v>3106100</v>
      </c>
      <c r="E198" s="78">
        <f>E199</f>
        <v>0</v>
      </c>
      <c r="F198" s="17">
        <f t="shared" si="8"/>
        <v>3106100</v>
      </c>
      <c r="H198" s="23"/>
    </row>
    <row r="199" spans="1:8" ht="24" customHeight="1" hidden="1">
      <c r="A199" s="42" t="str">
        <f>A193</f>
        <v>Бюджетные инвестиции</v>
      </c>
      <c r="B199" s="54">
        <v>200</v>
      </c>
      <c r="C199" s="72" t="s">
        <v>456</v>
      </c>
      <c r="D199" s="17">
        <f>D201</f>
        <v>3106100</v>
      </c>
      <c r="E199" s="80">
        <f>E201</f>
        <v>0</v>
      </c>
      <c r="F199" s="17">
        <f t="shared" si="8"/>
        <v>3106100</v>
      </c>
      <c r="H199" s="20"/>
    </row>
    <row r="200" spans="1:8" ht="24" customHeight="1" hidden="1">
      <c r="A200" s="42" t="str">
        <f>A194</f>
        <v>Бюджетные инвестиции на приобретение объектов недвижимого имущества в государственную (муниципальную) собственность</v>
      </c>
      <c r="B200" s="54">
        <v>200</v>
      </c>
      <c r="C200" s="72" t="s">
        <v>457</v>
      </c>
      <c r="D200" s="17">
        <f>D201</f>
        <v>3106100</v>
      </c>
      <c r="E200" s="80">
        <f>E201</f>
        <v>0</v>
      </c>
      <c r="F200" s="17">
        <f t="shared" si="8"/>
        <v>3106100</v>
      </c>
      <c r="H200" s="20"/>
    </row>
    <row r="201" spans="1:8" ht="66" customHeight="1" hidden="1">
      <c r="A201" s="65" t="str">
        <f>A195</f>
        <v>Поступление нефинансовых активов</v>
      </c>
      <c r="B201" s="54">
        <v>200</v>
      </c>
      <c r="C201" s="72" t="s">
        <v>458</v>
      </c>
      <c r="D201" s="17">
        <f>D202</f>
        <v>3106100</v>
      </c>
      <c r="E201" s="80">
        <f>E202</f>
        <v>0</v>
      </c>
      <c r="F201" s="17">
        <f aca="true" t="shared" si="18" ref="F201:F264">D201-E201</f>
        <v>3106100</v>
      </c>
      <c r="H201" s="20"/>
    </row>
    <row r="202" spans="1:8" ht="24" customHeight="1" hidden="1">
      <c r="A202" s="42" t="str">
        <f>A196</f>
        <v>Увеличение стоимости основных средств</v>
      </c>
      <c r="B202" s="54">
        <v>200</v>
      </c>
      <c r="C202" s="72" t="s">
        <v>459</v>
      </c>
      <c r="D202" s="17">
        <v>3106100</v>
      </c>
      <c r="E202" s="80">
        <v>0</v>
      </c>
      <c r="F202" s="17">
        <f t="shared" si="18"/>
        <v>3106100</v>
      </c>
      <c r="H202" s="20"/>
    </row>
    <row r="203" spans="1:8" ht="24" customHeight="1" hidden="1">
      <c r="A203" s="62" t="s">
        <v>198</v>
      </c>
      <c r="B203" s="54">
        <v>200</v>
      </c>
      <c r="C203" s="72" t="s">
        <v>461</v>
      </c>
      <c r="D203" s="17">
        <f>D204</f>
        <v>20000</v>
      </c>
      <c r="E203" s="80">
        <f>E204</f>
        <v>0</v>
      </c>
      <c r="F203" s="17">
        <f t="shared" si="18"/>
        <v>20000</v>
      </c>
      <c r="H203" s="20"/>
    </row>
    <row r="204" spans="1:8" ht="96.75" customHeight="1" hidden="1">
      <c r="A204" s="42" t="s">
        <v>462</v>
      </c>
      <c r="B204" s="54">
        <v>200</v>
      </c>
      <c r="C204" s="72" t="s">
        <v>466</v>
      </c>
      <c r="D204" s="17">
        <f>D206</f>
        <v>20000</v>
      </c>
      <c r="E204" s="80">
        <f>E206</f>
        <v>0</v>
      </c>
      <c r="F204" s="17">
        <f t="shared" si="18"/>
        <v>20000</v>
      </c>
      <c r="H204" s="20"/>
    </row>
    <row r="205" spans="1:8" ht="43.5" customHeight="1" hidden="1">
      <c r="A205" s="42" t="e">
        <f>#REF!</f>
        <v>#REF!</v>
      </c>
      <c r="B205" s="54">
        <v>200</v>
      </c>
      <c r="C205" s="72" t="s">
        <v>465</v>
      </c>
      <c r="D205" s="17">
        <f aca="true" t="shared" si="19" ref="D205:E209">D206</f>
        <v>20000</v>
      </c>
      <c r="E205" s="80">
        <f t="shared" si="19"/>
        <v>0</v>
      </c>
      <c r="F205" s="17">
        <f t="shared" si="18"/>
        <v>20000</v>
      </c>
      <c r="H205" s="20"/>
    </row>
    <row r="206" spans="1:8" ht="24" customHeight="1" hidden="1">
      <c r="A206" s="42" t="e">
        <f>#REF!</f>
        <v>#REF!</v>
      </c>
      <c r="B206" s="54">
        <v>200</v>
      </c>
      <c r="C206" s="72" t="s">
        <v>464</v>
      </c>
      <c r="D206" s="17">
        <f t="shared" si="19"/>
        <v>20000</v>
      </c>
      <c r="E206" s="80">
        <f t="shared" si="19"/>
        <v>0</v>
      </c>
      <c r="F206" s="17">
        <f t="shared" si="18"/>
        <v>20000</v>
      </c>
      <c r="H206" s="20"/>
    </row>
    <row r="207" spans="1:8" ht="24" customHeight="1" hidden="1">
      <c r="A207" s="42" t="e">
        <f>#REF!</f>
        <v>#REF!</v>
      </c>
      <c r="B207" s="54">
        <v>200</v>
      </c>
      <c r="C207" s="72" t="s">
        <v>463</v>
      </c>
      <c r="D207" s="17">
        <f t="shared" si="19"/>
        <v>20000</v>
      </c>
      <c r="E207" s="80">
        <f t="shared" si="19"/>
        <v>0</v>
      </c>
      <c r="F207" s="17">
        <f t="shared" si="18"/>
        <v>20000</v>
      </c>
      <c r="H207" s="20"/>
    </row>
    <row r="208" spans="1:8" ht="24" customHeight="1" hidden="1">
      <c r="A208" s="42" t="e">
        <f>#REF!</f>
        <v>#REF!</v>
      </c>
      <c r="B208" s="54">
        <v>200</v>
      </c>
      <c r="C208" s="43" t="s">
        <v>293</v>
      </c>
      <c r="D208" s="17">
        <f t="shared" si="19"/>
        <v>20000</v>
      </c>
      <c r="E208" s="80">
        <f t="shared" si="19"/>
        <v>0</v>
      </c>
      <c r="F208" s="17">
        <f t="shared" si="18"/>
        <v>20000</v>
      </c>
      <c r="H208" s="20"/>
    </row>
    <row r="209" spans="1:8" ht="24" customHeight="1" hidden="1">
      <c r="A209" s="42" t="e">
        <f>#REF!</f>
        <v>#REF!</v>
      </c>
      <c r="B209" s="54">
        <v>200</v>
      </c>
      <c r="C209" s="43" t="s">
        <v>268</v>
      </c>
      <c r="D209" s="40">
        <f t="shared" si="19"/>
        <v>20000</v>
      </c>
      <c r="E209" s="81">
        <f t="shared" si="19"/>
        <v>0</v>
      </c>
      <c r="F209" s="17">
        <f t="shared" si="18"/>
        <v>20000</v>
      </c>
      <c r="H209" s="20"/>
    </row>
    <row r="210" spans="1:8" ht="24" customHeight="1" hidden="1">
      <c r="A210" s="42" t="e">
        <f>#REF!</f>
        <v>#REF!</v>
      </c>
      <c r="B210" s="54">
        <v>200</v>
      </c>
      <c r="C210" s="43" t="s">
        <v>285</v>
      </c>
      <c r="D210" s="17">
        <v>20000</v>
      </c>
      <c r="E210" s="80">
        <v>0</v>
      </c>
      <c r="F210" s="17">
        <f t="shared" si="18"/>
        <v>20000</v>
      </c>
      <c r="H210" s="20"/>
    </row>
    <row r="211" spans="1:8" ht="41.25" customHeight="1">
      <c r="A211" s="62" t="s">
        <v>301</v>
      </c>
      <c r="B211" s="54">
        <v>200</v>
      </c>
      <c r="C211" s="43" t="s">
        <v>259</v>
      </c>
      <c r="D211" s="17">
        <f aca="true" t="shared" si="20" ref="D211:E213">D214+D222+D229</f>
        <v>787400</v>
      </c>
      <c r="E211" s="17">
        <f t="shared" si="20"/>
        <v>104766.98999999999</v>
      </c>
      <c r="F211" s="17">
        <f t="shared" si="18"/>
        <v>682633.01</v>
      </c>
      <c r="H211" s="20"/>
    </row>
    <row r="212" spans="1:8" ht="48.75" customHeight="1">
      <c r="A212" s="42" t="s">
        <v>32</v>
      </c>
      <c r="B212" s="54">
        <v>200</v>
      </c>
      <c r="C212" s="43" t="s">
        <v>35</v>
      </c>
      <c r="D212" s="17">
        <f t="shared" si="20"/>
        <v>787400</v>
      </c>
      <c r="E212" s="17">
        <f t="shared" si="20"/>
        <v>104766.98999999999</v>
      </c>
      <c r="F212" s="17">
        <f t="shared" si="18"/>
        <v>682633.01</v>
      </c>
      <c r="H212" s="20"/>
    </row>
    <row r="213" spans="1:8" ht="72.75" customHeight="1">
      <c r="A213" s="42" t="s">
        <v>33</v>
      </c>
      <c r="B213" s="54">
        <v>200</v>
      </c>
      <c r="C213" s="43" t="s">
        <v>36</v>
      </c>
      <c r="D213" s="17">
        <f t="shared" si="20"/>
        <v>787400</v>
      </c>
      <c r="E213" s="17">
        <f t="shared" si="20"/>
        <v>104766.98999999999</v>
      </c>
      <c r="F213" s="17">
        <f t="shared" si="18"/>
        <v>682633.01</v>
      </c>
      <c r="H213" s="20"/>
    </row>
    <row r="214" spans="1:8" ht="103.5" customHeight="1">
      <c r="A214" s="42" t="s">
        <v>34</v>
      </c>
      <c r="B214" s="54">
        <v>200</v>
      </c>
      <c r="C214" s="43" t="s">
        <v>37</v>
      </c>
      <c r="D214" s="17">
        <f>D217</f>
        <v>706400</v>
      </c>
      <c r="E214" s="17">
        <f>E217</f>
        <v>104766.98999999999</v>
      </c>
      <c r="F214" s="17">
        <f t="shared" si="18"/>
        <v>601633.01</v>
      </c>
      <c r="H214" s="20"/>
    </row>
    <row r="215" spans="1:8" ht="24" customHeight="1">
      <c r="A215" s="42" t="s">
        <v>304</v>
      </c>
      <c r="B215" s="54">
        <v>200</v>
      </c>
      <c r="C215" s="43" t="s">
        <v>38</v>
      </c>
      <c r="D215" s="17">
        <f>D216</f>
        <v>706400</v>
      </c>
      <c r="E215" s="17">
        <f>E216</f>
        <v>104766.98999999999</v>
      </c>
      <c r="F215" s="17">
        <f t="shared" si="18"/>
        <v>601633.01</v>
      </c>
      <c r="H215" s="20"/>
    </row>
    <row r="216" spans="1:8" ht="24" customHeight="1">
      <c r="A216" s="42" t="s">
        <v>303</v>
      </c>
      <c r="B216" s="54">
        <v>200</v>
      </c>
      <c r="C216" s="43" t="s">
        <v>39</v>
      </c>
      <c r="D216" s="17">
        <f>D217</f>
        <v>706400</v>
      </c>
      <c r="E216" s="17">
        <f>E217</f>
        <v>104766.98999999999</v>
      </c>
      <c r="F216" s="17">
        <f t="shared" si="18"/>
        <v>601633.01</v>
      </c>
      <c r="H216" s="20"/>
    </row>
    <row r="217" spans="1:8" ht="24" customHeight="1">
      <c r="A217" s="42" t="s">
        <v>266</v>
      </c>
      <c r="B217" s="54">
        <v>200</v>
      </c>
      <c r="C217" s="43" t="s">
        <v>40</v>
      </c>
      <c r="D217" s="17">
        <f>D219</f>
        <v>706400</v>
      </c>
      <c r="E217" s="17">
        <f>E219</f>
        <v>104766.98999999999</v>
      </c>
      <c r="F217" s="17">
        <f t="shared" si="18"/>
        <v>601633.01</v>
      </c>
      <c r="H217" s="20"/>
    </row>
    <row r="218" spans="1:8" ht="24" customHeight="1">
      <c r="A218" s="42" t="s">
        <v>282</v>
      </c>
      <c r="B218" s="54">
        <v>200</v>
      </c>
      <c r="C218" s="43" t="s">
        <v>41</v>
      </c>
      <c r="D218" s="17">
        <f>D219</f>
        <v>706400</v>
      </c>
      <c r="E218" s="17">
        <f>E219</f>
        <v>104766.98999999999</v>
      </c>
      <c r="F218" s="17">
        <f t="shared" si="18"/>
        <v>601633.01</v>
      </c>
      <c r="H218" s="20"/>
    </row>
    <row r="219" spans="1:8" ht="24" customHeight="1">
      <c r="A219" s="65" t="s">
        <v>196</v>
      </c>
      <c r="B219" s="54">
        <v>200</v>
      </c>
      <c r="C219" s="43" t="s">
        <v>42</v>
      </c>
      <c r="D219" s="17">
        <f>D220+D221</f>
        <v>706400</v>
      </c>
      <c r="E219" s="17">
        <f>E220+E221</f>
        <v>104766.98999999999</v>
      </c>
      <c r="F219" s="17">
        <f t="shared" si="18"/>
        <v>601633.01</v>
      </c>
      <c r="H219" s="20"/>
    </row>
    <row r="220" spans="1:8" ht="24" customHeight="1">
      <c r="A220" s="42" t="s">
        <v>170</v>
      </c>
      <c r="B220" s="54">
        <v>200</v>
      </c>
      <c r="C220" s="43" t="s">
        <v>43</v>
      </c>
      <c r="D220" s="17">
        <v>624000</v>
      </c>
      <c r="E220" s="17">
        <v>88551.98</v>
      </c>
      <c r="F220" s="17">
        <f t="shared" si="18"/>
        <v>535448.02</v>
      </c>
      <c r="H220" s="20"/>
    </row>
    <row r="221" spans="1:8" ht="24" customHeight="1">
      <c r="A221" s="42" t="s">
        <v>171</v>
      </c>
      <c r="B221" s="54">
        <v>200</v>
      </c>
      <c r="C221" s="43" t="s">
        <v>44</v>
      </c>
      <c r="D221" s="27">
        <v>82400</v>
      </c>
      <c r="E221" s="78">
        <v>16215.01</v>
      </c>
      <c r="F221" s="17">
        <f t="shared" si="18"/>
        <v>66184.99</v>
      </c>
      <c r="H221" s="20"/>
    </row>
    <row r="222" spans="1:8" ht="96.75" customHeight="1">
      <c r="A222" s="42" t="s">
        <v>45</v>
      </c>
      <c r="B222" s="54">
        <v>200</v>
      </c>
      <c r="C222" s="43" t="s">
        <v>46</v>
      </c>
      <c r="D222" s="27">
        <f>D225</f>
        <v>6000</v>
      </c>
      <c r="E222" s="78">
        <f>E225</f>
        <v>0</v>
      </c>
      <c r="F222" s="17">
        <f t="shared" si="18"/>
        <v>6000</v>
      </c>
      <c r="H222" s="20"/>
    </row>
    <row r="223" spans="1:8" ht="24" customHeight="1">
      <c r="A223" s="42" t="s">
        <v>304</v>
      </c>
      <c r="B223" s="54">
        <v>200</v>
      </c>
      <c r="C223" s="43" t="s">
        <v>49</v>
      </c>
      <c r="D223" s="27">
        <f>D224</f>
        <v>6000</v>
      </c>
      <c r="E223" s="78">
        <f>E224</f>
        <v>0</v>
      </c>
      <c r="F223" s="17">
        <f t="shared" si="18"/>
        <v>6000</v>
      </c>
      <c r="H223" s="20"/>
    </row>
    <row r="224" spans="1:8" ht="24" customHeight="1">
      <c r="A224" s="42" t="s">
        <v>303</v>
      </c>
      <c r="B224" s="54">
        <v>200</v>
      </c>
      <c r="C224" s="43" t="s">
        <v>50</v>
      </c>
      <c r="D224" s="27">
        <f>D225</f>
        <v>6000</v>
      </c>
      <c r="E224" s="78">
        <f>E225</f>
        <v>0</v>
      </c>
      <c r="F224" s="17">
        <f t="shared" si="18"/>
        <v>6000</v>
      </c>
      <c r="H224" s="20"/>
    </row>
    <row r="225" spans="1:8" s="24" customFormat="1" ht="24" customHeight="1">
      <c r="A225" s="42" t="s">
        <v>266</v>
      </c>
      <c r="B225" s="54">
        <v>200</v>
      </c>
      <c r="C225" s="43" t="s">
        <v>51</v>
      </c>
      <c r="D225" s="27">
        <f>D227</f>
        <v>6000</v>
      </c>
      <c r="E225" s="78">
        <f>E227</f>
        <v>0</v>
      </c>
      <c r="F225" s="17">
        <f t="shared" si="18"/>
        <v>6000</v>
      </c>
      <c r="H225" s="25"/>
    </row>
    <row r="226" spans="1:8" s="24" customFormat="1" ht="24" customHeight="1">
      <c r="A226" s="42" t="s">
        <v>282</v>
      </c>
      <c r="B226" s="54">
        <v>200</v>
      </c>
      <c r="C226" s="43" t="s">
        <v>52</v>
      </c>
      <c r="D226" s="27">
        <f>D227</f>
        <v>6000</v>
      </c>
      <c r="E226" s="78">
        <f>E227</f>
        <v>0</v>
      </c>
      <c r="F226" s="17">
        <f t="shared" si="18"/>
        <v>6000</v>
      </c>
      <c r="H226" s="25"/>
    </row>
    <row r="227" spans="1:8" s="24" customFormat="1" ht="24" customHeight="1">
      <c r="A227" s="65" t="s">
        <v>196</v>
      </c>
      <c r="B227" s="54">
        <v>200</v>
      </c>
      <c r="C227" s="43" t="s">
        <v>53</v>
      </c>
      <c r="D227" s="27">
        <f>D228</f>
        <v>6000</v>
      </c>
      <c r="E227" s="78">
        <f>E228</f>
        <v>0</v>
      </c>
      <c r="F227" s="17">
        <f t="shared" si="18"/>
        <v>6000</v>
      </c>
      <c r="H227" s="25"/>
    </row>
    <row r="228" spans="1:8" s="24" customFormat="1" ht="24" customHeight="1">
      <c r="A228" s="42" t="s">
        <v>171</v>
      </c>
      <c r="B228" s="54">
        <v>200</v>
      </c>
      <c r="C228" s="43" t="s">
        <v>54</v>
      </c>
      <c r="D228" s="27">
        <v>6000</v>
      </c>
      <c r="E228" s="78">
        <v>0</v>
      </c>
      <c r="F228" s="17">
        <f t="shared" si="18"/>
        <v>6000</v>
      </c>
      <c r="H228" s="25"/>
    </row>
    <row r="229" spans="1:8" s="24" customFormat="1" ht="104.25" customHeight="1">
      <c r="A229" s="42" t="s">
        <v>55</v>
      </c>
      <c r="B229" s="54">
        <v>200</v>
      </c>
      <c r="C229" s="43" t="s">
        <v>56</v>
      </c>
      <c r="D229" s="27">
        <f aca="true" t="shared" si="21" ref="D229:E234">D230</f>
        <v>75000</v>
      </c>
      <c r="E229" s="78">
        <f t="shared" si="21"/>
        <v>0</v>
      </c>
      <c r="F229" s="17">
        <f t="shared" si="18"/>
        <v>75000</v>
      </c>
      <c r="H229" s="25"/>
    </row>
    <row r="230" spans="1:8" s="24" customFormat="1" ht="24" customHeight="1">
      <c r="A230" s="42" t="str">
        <f aca="true" t="shared" si="22" ref="A230:A235">A223</f>
        <v>Закупка товаров,работ и услуг для государственных (муниципальных) нужд</v>
      </c>
      <c r="B230" s="54">
        <v>200</v>
      </c>
      <c r="C230" s="43" t="s">
        <v>57</v>
      </c>
      <c r="D230" s="27">
        <f t="shared" si="21"/>
        <v>75000</v>
      </c>
      <c r="E230" s="78">
        <f t="shared" si="21"/>
        <v>0</v>
      </c>
      <c r="F230" s="17">
        <f t="shared" si="18"/>
        <v>75000</v>
      </c>
      <c r="H230" s="25"/>
    </row>
    <row r="231" spans="1:8" s="24" customFormat="1" ht="24" customHeight="1">
      <c r="A231" s="63" t="str">
        <f t="shared" si="22"/>
        <v>Иные закупки товаров, работ и услуг для государственных (муниципальных) нужд</v>
      </c>
      <c r="B231" s="54">
        <v>200</v>
      </c>
      <c r="C231" s="43" t="s">
        <v>58</v>
      </c>
      <c r="D231" s="27">
        <f t="shared" si="21"/>
        <v>75000</v>
      </c>
      <c r="E231" s="78">
        <f t="shared" si="21"/>
        <v>0</v>
      </c>
      <c r="F231" s="17">
        <f t="shared" si="18"/>
        <v>75000</v>
      </c>
      <c r="H231" s="25"/>
    </row>
    <row r="232" spans="1:8" s="24" customFormat="1" ht="24" customHeight="1">
      <c r="A232" s="42" t="str">
        <f t="shared" si="22"/>
        <v> Прочая закупка товаров, работи  услуг для государственных(муниципальных) нужд</v>
      </c>
      <c r="B232" s="54">
        <v>200</v>
      </c>
      <c r="C232" s="43" t="s">
        <v>59</v>
      </c>
      <c r="D232" s="27">
        <f t="shared" si="21"/>
        <v>75000</v>
      </c>
      <c r="E232" s="78">
        <f t="shared" si="21"/>
        <v>0</v>
      </c>
      <c r="F232" s="17">
        <f t="shared" si="18"/>
        <v>75000</v>
      </c>
      <c r="H232" s="25"/>
    </row>
    <row r="233" spans="1:8" s="24" customFormat="1" ht="24" customHeight="1">
      <c r="A233" s="42" t="str">
        <f t="shared" si="22"/>
        <v>Расходы</v>
      </c>
      <c r="B233" s="54">
        <v>200</v>
      </c>
      <c r="C233" s="43" t="s">
        <v>60</v>
      </c>
      <c r="D233" s="27">
        <f t="shared" si="21"/>
        <v>75000</v>
      </c>
      <c r="E233" s="78">
        <f t="shared" si="21"/>
        <v>0</v>
      </c>
      <c r="F233" s="17">
        <f t="shared" si="18"/>
        <v>75000</v>
      </c>
      <c r="H233" s="25"/>
    </row>
    <row r="234" spans="1:8" s="24" customFormat="1" ht="24" customHeight="1">
      <c r="A234" s="42" t="str">
        <f t="shared" si="22"/>
        <v>Оплата работ, услуг</v>
      </c>
      <c r="B234" s="54">
        <v>200</v>
      </c>
      <c r="C234" s="43" t="s">
        <v>61</v>
      </c>
      <c r="D234" s="27">
        <f>D235+D236</f>
        <v>75000</v>
      </c>
      <c r="E234" s="78">
        <f t="shared" si="21"/>
        <v>0</v>
      </c>
      <c r="F234" s="17">
        <f t="shared" si="18"/>
        <v>75000</v>
      </c>
      <c r="H234" s="25"/>
    </row>
    <row r="235" spans="1:8" s="24" customFormat="1" ht="24" customHeight="1">
      <c r="A235" s="42" t="str">
        <f t="shared" si="22"/>
        <v>Работы, услуги по содержанию имущества</v>
      </c>
      <c r="B235" s="54">
        <v>200</v>
      </c>
      <c r="C235" s="43" t="s">
        <v>62</v>
      </c>
      <c r="D235" s="27">
        <v>30000</v>
      </c>
      <c r="E235" s="78">
        <v>0</v>
      </c>
      <c r="F235" s="17">
        <f t="shared" si="18"/>
        <v>30000</v>
      </c>
      <c r="H235" s="25"/>
    </row>
    <row r="236" spans="1:8" s="24" customFormat="1" ht="24" customHeight="1">
      <c r="A236" s="42" t="str">
        <f>A211</f>
        <v>Благоустройство</v>
      </c>
      <c r="B236" s="54">
        <v>200</v>
      </c>
      <c r="C236" s="43" t="s">
        <v>63</v>
      </c>
      <c r="D236" s="27">
        <v>45000</v>
      </c>
      <c r="E236" s="78">
        <v>0</v>
      </c>
      <c r="F236" s="17">
        <f t="shared" si="18"/>
        <v>45000</v>
      </c>
      <c r="H236" s="25"/>
    </row>
    <row r="237" spans="1:8" ht="24" customHeight="1">
      <c r="A237" s="70" t="s">
        <v>267</v>
      </c>
      <c r="B237" s="68">
        <v>200</v>
      </c>
      <c r="C237" s="71" t="s">
        <v>130</v>
      </c>
      <c r="D237" s="41">
        <f>D238</f>
        <v>1885700</v>
      </c>
      <c r="E237" s="41">
        <f>E238</f>
        <v>250904.34</v>
      </c>
      <c r="F237" s="17">
        <f t="shared" si="18"/>
        <v>1634795.66</v>
      </c>
      <c r="H237" s="23"/>
    </row>
    <row r="238" spans="1:8" ht="24" customHeight="1">
      <c r="A238" s="62" t="s">
        <v>199</v>
      </c>
      <c r="B238" s="54">
        <v>200</v>
      </c>
      <c r="C238" s="43" t="s">
        <v>131</v>
      </c>
      <c r="D238" s="17">
        <f>D239</f>
        <v>1885700</v>
      </c>
      <c r="E238" s="17">
        <f>E239</f>
        <v>250904.34</v>
      </c>
      <c r="F238" s="17">
        <f t="shared" si="18"/>
        <v>1634795.66</v>
      </c>
      <c r="H238" s="20"/>
    </row>
    <row r="239" spans="1:8" ht="24" customHeight="1">
      <c r="A239" s="62" t="s">
        <v>64</v>
      </c>
      <c r="B239" s="54">
        <v>200</v>
      </c>
      <c r="C239" s="43" t="s">
        <v>71</v>
      </c>
      <c r="D239" s="17">
        <f>D240+D249</f>
        <v>1885700</v>
      </c>
      <c r="E239" s="17">
        <f>E240+E249</f>
        <v>250904.34</v>
      </c>
      <c r="F239" s="17">
        <f t="shared" si="18"/>
        <v>1634795.66</v>
      </c>
      <c r="H239" s="20"/>
    </row>
    <row r="240" spans="1:8" ht="52.5" customHeight="1">
      <c r="A240" s="62" t="s">
        <v>65</v>
      </c>
      <c r="B240" s="54">
        <v>200</v>
      </c>
      <c r="C240" s="43" t="s">
        <v>72</v>
      </c>
      <c r="D240" s="17">
        <f>D241</f>
        <v>1385400</v>
      </c>
      <c r="E240" s="17">
        <f>E241</f>
        <v>186929</v>
      </c>
      <c r="F240" s="17">
        <f t="shared" si="18"/>
        <v>1198471</v>
      </c>
      <c r="H240" s="20"/>
    </row>
    <row r="241" spans="1:8" ht="86.25" customHeight="1">
      <c r="A241" s="42" t="s">
        <v>66</v>
      </c>
      <c r="B241" s="54">
        <v>200</v>
      </c>
      <c r="C241" s="43" t="s">
        <v>73</v>
      </c>
      <c r="D241" s="17">
        <f aca="true" t="shared" si="23" ref="D241:E246">D242</f>
        <v>1385400</v>
      </c>
      <c r="E241" s="17">
        <f t="shared" si="23"/>
        <v>186929</v>
      </c>
      <c r="F241" s="17">
        <f t="shared" si="18"/>
        <v>1198471</v>
      </c>
      <c r="H241" s="20"/>
    </row>
    <row r="242" spans="1:8" ht="51.75" customHeight="1">
      <c r="A242" s="42" t="s">
        <v>467</v>
      </c>
      <c r="B242" s="54">
        <v>200</v>
      </c>
      <c r="C242" s="43" t="s">
        <v>74</v>
      </c>
      <c r="D242" s="17">
        <f t="shared" si="23"/>
        <v>1385400</v>
      </c>
      <c r="E242" s="17">
        <f t="shared" si="23"/>
        <v>186929</v>
      </c>
      <c r="F242" s="17">
        <f t="shared" si="18"/>
        <v>1198471</v>
      </c>
      <c r="H242" s="20"/>
    </row>
    <row r="243" spans="1:8" ht="36" customHeight="1">
      <c r="A243" s="42" t="s">
        <v>308</v>
      </c>
      <c r="B243" s="54">
        <v>200</v>
      </c>
      <c r="C243" s="43" t="s">
        <v>75</v>
      </c>
      <c r="D243" s="17">
        <f t="shared" si="23"/>
        <v>1385400</v>
      </c>
      <c r="E243" s="17">
        <f t="shared" si="23"/>
        <v>186929</v>
      </c>
      <c r="F243" s="17">
        <f t="shared" si="18"/>
        <v>1198471</v>
      </c>
      <c r="H243" s="20"/>
    </row>
    <row r="244" spans="1:8" ht="64.5" customHeight="1">
      <c r="A244" s="42" t="s">
        <v>468</v>
      </c>
      <c r="B244" s="54">
        <v>200</v>
      </c>
      <c r="C244" s="43" t="s">
        <v>76</v>
      </c>
      <c r="D244" s="17">
        <f t="shared" si="23"/>
        <v>1385400</v>
      </c>
      <c r="E244" s="17">
        <f t="shared" si="23"/>
        <v>186929</v>
      </c>
      <c r="F244" s="17">
        <f t="shared" si="18"/>
        <v>1198471</v>
      </c>
      <c r="H244" s="20"/>
    </row>
    <row r="245" spans="1:8" ht="66" customHeight="1">
      <c r="A245" s="42" t="str">
        <f>$A$233</f>
        <v>Расходы</v>
      </c>
      <c r="B245" s="54">
        <v>200</v>
      </c>
      <c r="C245" s="43" t="s">
        <v>77</v>
      </c>
      <c r="D245" s="17">
        <f t="shared" si="23"/>
        <v>1385400</v>
      </c>
      <c r="E245" s="17">
        <f t="shared" si="23"/>
        <v>186929</v>
      </c>
      <c r="F245" s="17">
        <f t="shared" si="18"/>
        <v>1198471</v>
      </c>
      <c r="H245" s="20"/>
    </row>
    <row r="246" spans="1:8" ht="56.25" customHeight="1">
      <c r="A246" s="42" t="s">
        <v>377</v>
      </c>
      <c r="B246" s="54">
        <v>200</v>
      </c>
      <c r="C246" s="43" t="s">
        <v>78</v>
      </c>
      <c r="D246" s="17">
        <f t="shared" si="23"/>
        <v>1385400</v>
      </c>
      <c r="E246" s="17">
        <f t="shared" si="23"/>
        <v>186929</v>
      </c>
      <c r="F246" s="17">
        <f t="shared" si="18"/>
        <v>1198471</v>
      </c>
      <c r="H246" s="20"/>
    </row>
    <row r="247" spans="1:8" ht="42.75" customHeight="1">
      <c r="A247" s="42" t="s">
        <v>469</v>
      </c>
      <c r="B247" s="54">
        <v>200</v>
      </c>
      <c r="C247" s="43" t="s">
        <v>79</v>
      </c>
      <c r="D247" s="17">
        <v>1385400</v>
      </c>
      <c r="E247" s="17">
        <v>186929</v>
      </c>
      <c r="F247" s="17">
        <f t="shared" si="18"/>
        <v>1198471</v>
      </c>
      <c r="H247" s="20"/>
    </row>
    <row r="248" spans="1:8" ht="60" customHeight="1">
      <c r="A248" s="62" t="s">
        <v>67</v>
      </c>
      <c r="B248" s="54">
        <v>200</v>
      </c>
      <c r="C248" s="43" t="s">
        <v>80</v>
      </c>
      <c r="D248" s="17">
        <f aca="true" t="shared" si="24" ref="D248:E251">D249</f>
        <v>500300</v>
      </c>
      <c r="E248" s="17">
        <f t="shared" si="24"/>
        <v>63975.34</v>
      </c>
      <c r="F248" s="17">
        <f t="shared" si="18"/>
        <v>436324.66000000003</v>
      </c>
      <c r="H248" s="20"/>
    </row>
    <row r="249" spans="1:8" ht="82.5" customHeight="1">
      <c r="A249" s="42" t="s">
        <v>68</v>
      </c>
      <c r="B249" s="54">
        <v>200</v>
      </c>
      <c r="C249" s="43" t="s">
        <v>81</v>
      </c>
      <c r="D249" s="17">
        <f t="shared" si="24"/>
        <v>500300</v>
      </c>
      <c r="E249" s="131">
        <f t="shared" si="24"/>
        <v>63975.34</v>
      </c>
      <c r="F249" s="17">
        <f t="shared" si="18"/>
        <v>436324.66000000003</v>
      </c>
      <c r="H249" s="20"/>
    </row>
    <row r="250" spans="1:8" ht="33.75" customHeight="1">
      <c r="A250" s="42" t="s">
        <v>467</v>
      </c>
      <c r="B250" s="54">
        <v>200</v>
      </c>
      <c r="C250" s="43" t="s">
        <v>82</v>
      </c>
      <c r="D250" s="17">
        <f t="shared" si="24"/>
        <v>500300</v>
      </c>
      <c r="E250" s="80">
        <f t="shared" si="24"/>
        <v>63975.34</v>
      </c>
      <c r="F250" s="17">
        <f t="shared" si="18"/>
        <v>436324.66000000003</v>
      </c>
      <c r="H250" s="20"/>
    </row>
    <row r="251" spans="1:8" ht="27.75" customHeight="1">
      <c r="A251" s="42" t="s">
        <v>308</v>
      </c>
      <c r="B251" s="54">
        <v>200</v>
      </c>
      <c r="C251" s="43" t="s">
        <v>470</v>
      </c>
      <c r="D251" s="17">
        <f t="shared" si="24"/>
        <v>500300</v>
      </c>
      <c r="E251" s="80">
        <f t="shared" si="24"/>
        <v>63975.34</v>
      </c>
      <c r="F251" s="17">
        <f t="shared" si="18"/>
        <v>436324.66000000003</v>
      </c>
      <c r="H251" s="20"/>
    </row>
    <row r="252" spans="1:8" ht="62.25" customHeight="1">
      <c r="A252" s="42" t="s">
        <v>468</v>
      </c>
      <c r="B252" s="54">
        <v>200</v>
      </c>
      <c r="C252" s="43" t="s">
        <v>83</v>
      </c>
      <c r="D252" s="17">
        <f>D255</f>
        <v>500300</v>
      </c>
      <c r="E252" s="80">
        <f>E255</f>
        <v>63975.34</v>
      </c>
      <c r="F252" s="17">
        <f t="shared" si="18"/>
        <v>436324.66000000003</v>
      </c>
      <c r="H252" s="20"/>
    </row>
    <row r="253" spans="1:8" ht="27.75" customHeight="1">
      <c r="A253" s="42" t="str">
        <f>$A$233</f>
        <v>Расходы</v>
      </c>
      <c r="B253" s="54">
        <v>200</v>
      </c>
      <c r="C253" s="43" t="s">
        <v>84</v>
      </c>
      <c r="D253" s="17">
        <f>D254</f>
        <v>500300</v>
      </c>
      <c r="E253" s="80">
        <f>E254</f>
        <v>63975.34</v>
      </c>
      <c r="F253" s="17">
        <f t="shared" si="18"/>
        <v>436324.66000000003</v>
      </c>
      <c r="H253" s="20"/>
    </row>
    <row r="254" spans="1:8" ht="24" customHeight="1">
      <c r="A254" s="42" t="s">
        <v>377</v>
      </c>
      <c r="B254" s="54">
        <v>200</v>
      </c>
      <c r="C254" s="43" t="s">
        <v>85</v>
      </c>
      <c r="D254" s="17">
        <f>D255</f>
        <v>500300</v>
      </c>
      <c r="E254" s="80">
        <f>E255</f>
        <v>63975.34</v>
      </c>
      <c r="F254" s="17">
        <f t="shared" si="18"/>
        <v>436324.66000000003</v>
      </c>
      <c r="H254" s="20"/>
    </row>
    <row r="255" spans="1:8" ht="45.75" customHeight="1">
      <c r="A255" s="42" t="s">
        <v>469</v>
      </c>
      <c r="B255" s="54">
        <v>200</v>
      </c>
      <c r="C255" s="43" t="s">
        <v>86</v>
      </c>
      <c r="D255" s="17">
        <v>500300</v>
      </c>
      <c r="E255" s="80">
        <v>63975.34</v>
      </c>
      <c r="F255" s="17">
        <f t="shared" si="18"/>
        <v>436324.66000000003</v>
      </c>
      <c r="H255" s="20"/>
    </row>
    <row r="256" spans="1:8" ht="21.75" customHeight="1" hidden="1">
      <c r="A256" s="42" t="s">
        <v>471</v>
      </c>
      <c r="B256" s="54">
        <v>200</v>
      </c>
      <c r="C256" s="43" t="s">
        <v>302</v>
      </c>
      <c r="D256" s="17" t="e">
        <f aca="true" t="shared" si="25" ref="D256:E258">D257</f>
        <v>#REF!</v>
      </c>
      <c r="E256" s="17" t="e">
        <f t="shared" si="25"/>
        <v>#REF!</v>
      </c>
      <c r="F256" s="17" t="e">
        <f t="shared" si="18"/>
        <v>#REF!</v>
      </c>
      <c r="H256" s="20"/>
    </row>
    <row r="257" spans="1:8" ht="30" customHeight="1" hidden="1">
      <c r="A257" s="42" t="s">
        <v>472</v>
      </c>
      <c r="B257" s="54">
        <v>200</v>
      </c>
      <c r="C257" s="43" t="s">
        <v>474</v>
      </c>
      <c r="D257" s="17" t="e">
        <f t="shared" si="25"/>
        <v>#REF!</v>
      </c>
      <c r="E257" s="17" t="e">
        <f t="shared" si="25"/>
        <v>#REF!</v>
      </c>
      <c r="F257" s="17" t="e">
        <f t="shared" si="18"/>
        <v>#REF!</v>
      </c>
      <c r="H257" s="20"/>
    </row>
    <row r="258" spans="1:8" ht="140.25" customHeight="1" hidden="1">
      <c r="A258" s="42" t="s">
        <v>473</v>
      </c>
      <c r="B258" s="54">
        <v>200</v>
      </c>
      <c r="C258" s="43" t="s">
        <v>475</v>
      </c>
      <c r="D258" s="17" t="e">
        <f t="shared" si="25"/>
        <v>#REF!</v>
      </c>
      <c r="E258" s="17" t="e">
        <f t="shared" si="25"/>
        <v>#REF!</v>
      </c>
      <c r="F258" s="17" t="e">
        <f t="shared" si="18"/>
        <v>#REF!</v>
      </c>
      <c r="H258" s="20"/>
    </row>
    <row r="259" spans="1:8" ht="57" customHeight="1" hidden="1">
      <c r="A259" s="42" t="s">
        <v>481</v>
      </c>
      <c r="B259" s="54">
        <v>200</v>
      </c>
      <c r="C259" s="43" t="s">
        <v>476</v>
      </c>
      <c r="D259" s="17" t="e">
        <f>D260</f>
        <v>#REF!</v>
      </c>
      <c r="E259" s="17" t="e">
        <f>E262</f>
        <v>#REF!</v>
      </c>
      <c r="F259" s="17" t="e">
        <f t="shared" si="18"/>
        <v>#REF!</v>
      </c>
      <c r="H259" s="20"/>
    </row>
    <row r="260" spans="1:8" ht="48.75" customHeight="1" hidden="1">
      <c r="A260" s="42" t="s">
        <v>482</v>
      </c>
      <c r="B260" s="54">
        <v>200</v>
      </c>
      <c r="C260" s="43" t="s">
        <v>477</v>
      </c>
      <c r="D260" s="17" t="e">
        <f>D261</f>
        <v>#REF!</v>
      </c>
      <c r="E260" s="17" t="e">
        <f>E261</f>
        <v>#REF!</v>
      </c>
      <c r="F260" s="17" t="e">
        <f t="shared" si="18"/>
        <v>#REF!</v>
      </c>
      <c r="H260" s="20"/>
    </row>
    <row r="261" spans="1:8" ht="43.5" customHeight="1" hidden="1">
      <c r="A261" s="42" t="s">
        <v>483</v>
      </c>
      <c r="B261" s="54">
        <v>200</v>
      </c>
      <c r="C261" s="43" t="s">
        <v>478</v>
      </c>
      <c r="D261" s="17" t="e">
        <f>D262</f>
        <v>#REF!</v>
      </c>
      <c r="E261" s="17" t="e">
        <f>E262</f>
        <v>#REF!</v>
      </c>
      <c r="F261" s="17" t="e">
        <f t="shared" si="18"/>
        <v>#REF!</v>
      </c>
      <c r="H261" s="20"/>
    </row>
    <row r="262" spans="1:8" ht="31.5" customHeight="1" hidden="1">
      <c r="A262" s="42" t="s">
        <v>282</v>
      </c>
      <c r="B262" s="54">
        <v>200</v>
      </c>
      <c r="C262" s="43" t="s">
        <v>479</v>
      </c>
      <c r="D262" s="17" t="e">
        <f>D263</f>
        <v>#REF!</v>
      </c>
      <c r="E262" s="17" t="e">
        <f>#REF!</f>
        <v>#REF!</v>
      </c>
      <c r="F262" s="17" t="e">
        <f t="shared" si="18"/>
        <v>#REF!</v>
      </c>
      <c r="H262" s="20"/>
    </row>
    <row r="263" spans="1:8" ht="24" customHeight="1" hidden="1">
      <c r="A263" s="42" t="s">
        <v>279</v>
      </c>
      <c r="B263" s="54">
        <v>200</v>
      </c>
      <c r="C263" s="43" t="s">
        <v>480</v>
      </c>
      <c r="D263" s="17" t="e">
        <f>#REF!</f>
        <v>#REF!</v>
      </c>
      <c r="E263" s="17" t="e">
        <f>#REF!</f>
        <v>#REF!</v>
      </c>
      <c r="F263" s="17" t="e">
        <f t="shared" si="18"/>
        <v>#REF!</v>
      </c>
      <c r="H263" s="20"/>
    </row>
    <row r="264" spans="1:8" ht="24" customHeight="1">
      <c r="A264" s="62" t="s">
        <v>484</v>
      </c>
      <c r="B264" s="68">
        <v>200</v>
      </c>
      <c r="C264" s="69" t="s">
        <v>274</v>
      </c>
      <c r="D264" s="40">
        <f>D265</f>
        <v>23500</v>
      </c>
      <c r="E264" s="81">
        <f>E265</f>
        <v>0</v>
      </c>
      <c r="F264" s="17">
        <f t="shared" si="18"/>
        <v>23500</v>
      </c>
      <c r="H264" s="20"/>
    </row>
    <row r="265" spans="1:8" ht="24" customHeight="1">
      <c r="A265" s="62" t="s">
        <v>485</v>
      </c>
      <c r="B265" s="54">
        <v>200</v>
      </c>
      <c r="C265" s="73" t="s">
        <v>487</v>
      </c>
      <c r="D265" s="40">
        <f>D268</f>
        <v>23500</v>
      </c>
      <c r="E265" s="81">
        <f>E268</f>
        <v>0</v>
      </c>
      <c r="F265" s="17">
        <f aca="true" t="shared" si="26" ref="F265:F273">D265-E265</f>
        <v>23500</v>
      </c>
      <c r="H265" s="20"/>
    </row>
    <row r="266" spans="1:8" ht="42" customHeight="1">
      <c r="A266" s="42" t="s">
        <v>69</v>
      </c>
      <c r="B266" s="54">
        <v>200</v>
      </c>
      <c r="C266" s="74" t="s">
        <v>87</v>
      </c>
      <c r="D266" s="17">
        <f>D267</f>
        <v>23500</v>
      </c>
      <c r="E266" s="81">
        <v>0</v>
      </c>
      <c r="F266" s="17">
        <f t="shared" si="26"/>
        <v>23500</v>
      </c>
      <c r="H266" s="20"/>
    </row>
    <row r="267" spans="1:8" ht="58.5" customHeight="1">
      <c r="A267" s="42" t="s">
        <v>70</v>
      </c>
      <c r="B267" s="54">
        <v>200</v>
      </c>
      <c r="C267" s="74" t="s">
        <v>88</v>
      </c>
      <c r="D267" s="17">
        <f>D268</f>
        <v>23500</v>
      </c>
      <c r="E267" s="81">
        <v>0</v>
      </c>
      <c r="F267" s="17">
        <f t="shared" si="26"/>
        <v>23500</v>
      </c>
      <c r="H267" s="20"/>
    </row>
    <row r="268" spans="1:8" ht="98.25" customHeight="1">
      <c r="A268" s="42" t="s">
        <v>486</v>
      </c>
      <c r="B268" s="54">
        <v>200</v>
      </c>
      <c r="C268" s="74" t="s">
        <v>89</v>
      </c>
      <c r="D268" s="17">
        <f>D269</f>
        <v>23500</v>
      </c>
      <c r="E268" s="80">
        <f>E269</f>
        <v>0</v>
      </c>
      <c r="F268" s="17">
        <f t="shared" si="26"/>
        <v>23500</v>
      </c>
      <c r="H268" s="20"/>
    </row>
    <row r="269" spans="1:8" ht="37.5" customHeight="1">
      <c r="A269" s="42" t="s">
        <v>488</v>
      </c>
      <c r="B269" s="54">
        <v>200</v>
      </c>
      <c r="C269" s="74" t="s">
        <v>90</v>
      </c>
      <c r="D269" s="17">
        <f>D270</f>
        <v>23500</v>
      </c>
      <c r="E269" s="80">
        <f>E270</f>
        <v>0</v>
      </c>
      <c r="F269" s="17">
        <f t="shared" si="26"/>
        <v>23500</v>
      </c>
      <c r="H269" s="20"/>
    </row>
    <row r="270" spans="1:8" ht="71.25" customHeight="1">
      <c r="A270" s="42" t="s">
        <v>377</v>
      </c>
      <c r="B270" s="54">
        <v>200</v>
      </c>
      <c r="C270" s="74" t="s">
        <v>91</v>
      </c>
      <c r="D270" s="17">
        <f>D273</f>
        <v>23500</v>
      </c>
      <c r="E270" s="80">
        <f>E273</f>
        <v>0</v>
      </c>
      <c r="F270" s="17">
        <f t="shared" si="26"/>
        <v>23500</v>
      </c>
      <c r="H270" s="20"/>
    </row>
    <row r="271" spans="1:8" ht="38.25" customHeight="1">
      <c r="A271" s="42" t="s">
        <v>395</v>
      </c>
      <c r="B271" s="54">
        <v>200</v>
      </c>
      <c r="C271" s="74" t="s">
        <v>92</v>
      </c>
      <c r="D271" s="17">
        <f>D272</f>
        <v>23500</v>
      </c>
      <c r="E271" s="80">
        <f>E272</f>
        <v>0</v>
      </c>
      <c r="F271" s="17">
        <f t="shared" si="26"/>
        <v>23500</v>
      </c>
      <c r="H271" s="20"/>
    </row>
    <row r="272" spans="1:8" ht="24" customHeight="1">
      <c r="A272" s="42" t="s">
        <v>280</v>
      </c>
      <c r="B272" s="54">
        <v>200</v>
      </c>
      <c r="C272" s="74" t="s">
        <v>93</v>
      </c>
      <c r="D272" s="17">
        <f>D273</f>
        <v>23500</v>
      </c>
      <c r="E272" s="80">
        <f>E273</f>
        <v>0</v>
      </c>
      <c r="F272" s="17">
        <f t="shared" si="26"/>
        <v>23500</v>
      </c>
      <c r="H272" s="20"/>
    </row>
    <row r="273" spans="1:8" ht="35.25" customHeight="1">
      <c r="A273" s="42" t="s">
        <v>174</v>
      </c>
      <c r="B273" s="54">
        <v>200</v>
      </c>
      <c r="C273" s="74" t="s">
        <v>94</v>
      </c>
      <c r="D273" s="17">
        <v>23500</v>
      </c>
      <c r="E273" s="80">
        <v>0</v>
      </c>
      <c r="F273" s="17">
        <f t="shared" si="26"/>
        <v>23500</v>
      </c>
      <c r="H273" s="20"/>
    </row>
    <row r="274" spans="1:8" ht="24" customHeight="1">
      <c r="A274" s="75" t="s">
        <v>225</v>
      </c>
      <c r="B274" s="76">
        <v>450</v>
      </c>
      <c r="C274" s="43" t="s">
        <v>214</v>
      </c>
      <c r="D274" s="36">
        <f>D4-Доходы!D14</f>
        <v>0</v>
      </c>
      <c r="E274" s="36">
        <f>E4-Доходы!E14</f>
        <v>-290186.45000000007</v>
      </c>
      <c r="F274" s="16" t="s">
        <v>214</v>
      </c>
      <c r="H274" s="20"/>
    </row>
  </sheetData>
  <sheetProtection/>
  <mergeCells count="2">
    <mergeCell ref="A1:F1"/>
    <mergeCell ref="F5:F6"/>
  </mergeCells>
  <printOptions/>
  <pageMargins left="0.7480314960629921" right="0.7480314960629921" top="0.984251968503937" bottom="0.984251968503937" header="0.5118110236220472" footer="0.5118110236220472"/>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1:DD48"/>
  <sheetViews>
    <sheetView tabSelected="1" view="pageLayout" zoomScale="90" zoomScaleNormal="90" zoomScaleSheetLayoutView="90" zoomScalePageLayoutView="90" workbookViewId="0" topLeftCell="A7">
      <selection activeCell="AH33" sqref="AH33:BB33"/>
    </sheetView>
  </sheetViews>
  <sheetFormatPr defaultColWidth="0.875" defaultRowHeight="12.75"/>
  <cols>
    <col min="1" max="32" width="0.875" style="93" customWidth="1"/>
    <col min="33" max="33" width="0.37109375" style="93" customWidth="1"/>
    <col min="34" max="53" width="0.875" style="93" customWidth="1"/>
    <col min="54" max="54" width="3.875" style="93" customWidth="1"/>
    <col min="55" max="16384" width="0.875" style="93" customWidth="1"/>
  </cols>
  <sheetData>
    <row r="1" ht="12">
      <c r="DD1" s="95" t="s">
        <v>208</v>
      </c>
    </row>
    <row r="2" spans="1:108" s="105" customFormat="1" ht="25.5" customHeight="1">
      <c r="A2" s="217" t="s">
        <v>209</v>
      </c>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7"/>
      <c r="BA2" s="217"/>
      <c r="BB2" s="217"/>
      <c r="BC2" s="217"/>
      <c r="BD2" s="217"/>
      <c r="BE2" s="217"/>
      <c r="BF2" s="217"/>
      <c r="BG2" s="217"/>
      <c r="BH2" s="217"/>
      <c r="BI2" s="217"/>
      <c r="BJ2" s="217"/>
      <c r="BK2" s="217"/>
      <c r="BL2" s="217"/>
      <c r="BM2" s="217"/>
      <c r="BN2" s="217"/>
      <c r="BO2" s="217"/>
      <c r="BP2" s="217"/>
      <c r="BQ2" s="217"/>
      <c r="BR2" s="217"/>
      <c r="BS2" s="217"/>
      <c r="BT2" s="217"/>
      <c r="BU2" s="217"/>
      <c r="BV2" s="217"/>
      <c r="BW2" s="217"/>
      <c r="BX2" s="217"/>
      <c r="BY2" s="217"/>
      <c r="BZ2" s="217"/>
      <c r="CA2" s="217"/>
      <c r="CB2" s="217"/>
      <c r="CC2" s="217"/>
      <c r="CD2" s="217"/>
      <c r="CE2" s="217"/>
      <c r="CF2" s="217"/>
      <c r="CG2" s="217"/>
      <c r="CH2" s="217"/>
      <c r="CI2" s="217"/>
      <c r="CJ2" s="217"/>
      <c r="CK2" s="217"/>
      <c r="CL2" s="217"/>
      <c r="CM2" s="217"/>
      <c r="CN2" s="217"/>
      <c r="CO2" s="217"/>
      <c r="CP2" s="217"/>
      <c r="CQ2" s="217"/>
      <c r="CR2" s="217"/>
      <c r="CS2" s="217"/>
      <c r="CT2" s="217"/>
      <c r="CU2" s="217"/>
      <c r="CV2" s="217"/>
      <c r="CW2" s="217"/>
      <c r="CX2" s="217"/>
      <c r="CY2" s="217"/>
      <c r="CZ2" s="217"/>
      <c r="DA2" s="217"/>
      <c r="DB2" s="217"/>
      <c r="DC2" s="217"/>
      <c r="DD2" s="217"/>
    </row>
    <row r="3" spans="1:108" s="104" customFormat="1" ht="56.25" customHeight="1">
      <c r="A3" s="218" t="s">
        <v>145</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9" t="s">
        <v>210</v>
      </c>
      <c r="AC3" s="218"/>
      <c r="AD3" s="218"/>
      <c r="AE3" s="218"/>
      <c r="AF3" s="218"/>
      <c r="AG3" s="218"/>
      <c r="AH3" s="218" t="s">
        <v>211</v>
      </c>
      <c r="AI3" s="218"/>
      <c r="AJ3" s="218"/>
      <c r="AK3" s="218"/>
      <c r="AL3" s="218"/>
      <c r="AM3" s="218"/>
      <c r="AN3" s="218"/>
      <c r="AO3" s="218"/>
      <c r="AP3" s="218"/>
      <c r="AQ3" s="218"/>
      <c r="AR3" s="218"/>
      <c r="AS3" s="218"/>
      <c r="AT3" s="218"/>
      <c r="AU3" s="218"/>
      <c r="AV3" s="218"/>
      <c r="AW3" s="218"/>
      <c r="AX3" s="218"/>
      <c r="AY3" s="218"/>
      <c r="AZ3" s="218"/>
      <c r="BA3" s="218"/>
      <c r="BB3" s="218"/>
      <c r="BC3" s="218" t="s">
        <v>212</v>
      </c>
      <c r="BD3" s="218"/>
      <c r="BE3" s="218"/>
      <c r="BF3" s="218"/>
      <c r="BG3" s="218"/>
      <c r="BH3" s="218"/>
      <c r="BI3" s="218"/>
      <c r="BJ3" s="218"/>
      <c r="BK3" s="218"/>
      <c r="BL3" s="218"/>
      <c r="BM3" s="218"/>
      <c r="BN3" s="218"/>
      <c r="BO3" s="218"/>
      <c r="BP3" s="218"/>
      <c r="BQ3" s="218"/>
      <c r="BR3" s="218"/>
      <c r="BS3" s="218"/>
      <c r="BT3" s="218"/>
      <c r="BU3" s="218"/>
      <c r="BV3" s="218"/>
      <c r="BW3" s="218"/>
      <c r="BX3" s="218"/>
      <c r="BY3" s="218" t="s">
        <v>148</v>
      </c>
      <c r="BZ3" s="218"/>
      <c r="CA3" s="218"/>
      <c r="CB3" s="218"/>
      <c r="CC3" s="218"/>
      <c r="CD3" s="218"/>
      <c r="CE3" s="218"/>
      <c r="CF3" s="218"/>
      <c r="CG3" s="218"/>
      <c r="CH3" s="218"/>
      <c r="CI3" s="218"/>
      <c r="CJ3" s="218"/>
      <c r="CK3" s="218"/>
      <c r="CL3" s="218"/>
      <c r="CM3" s="218"/>
      <c r="CN3" s="218"/>
      <c r="CO3" s="218" t="s">
        <v>180</v>
      </c>
      <c r="CP3" s="218"/>
      <c r="CQ3" s="218"/>
      <c r="CR3" s="218"/>
      <c r="CS3" s="218"/>
      <c r="CT3" s="218"/>
      <c r="CU3" s="218"/>
      <c r="CV3" s="218"/>
      <c r="CW3" s="218"/>
      <c r="CX3" s="218"/>
      <c r="CY3" s="218"/>
      <c r="CZ3" s="218"/>
      <c r="DA3" s="218"/>
      <c r="DB3" s="218"/>
      <c r="DC3" s="218"/>
      <c r="DD3" s="218"/>
    </row>
    <row r="4" spans="1:108" s="103" customFormat="1" ht="12" customHeight="1" thickBot="1">
      <c r="A4" s="215">
        <v>1</v>
      </c>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6">
        <v>2</v>
      </c>
      <c r="AC4" s="202"/>
      <c r="AD4" s="202"/>
      <c r="AE4" s="202"/>
      <c r="AF4" s="202"/>
      <c r="AG4" s="202"/>
      <c r="AH4" s="202">
        <v>3</v>
      </c>
      <c r="AI4" s="202"/>
      <c r="AJ4" s="202"/>
      <c r="AK4" s="202"/>
      <c r="AL4" s="202"/>
      <c r="AM4" s="202"/>
      <c r="AN4" s="202"/>
      <c r="AO4" s="202"/>
      <c r="AP4" s="202"/>
      <c r="AQ4" s="202"/>
      <c r="AR4" s="202"/>
      <c r="AS4" s="202"/>
      <c r="AT4" s="202"/>
      <c r="AU4" s="202"/>
      <c r="AV4" s="202"/>
      <c r="AW4" s="202"/>
      <c r="AX4" s="202"/>
      <c r="AY4" s="202"/>
      <c r="AZ4" s="202"/>
      <c r="BA4" s="202"/>
      <c r="BB4" s="202"/>
      <c r="BC4" s="202">
        <v>4</v>
      </c>
      <c r="BD4" s="202"/>
      <c r="BE4" s="202"/>
      <c r="BF4" s="202"/>
      <c r="BG4" s="202"/>
      <c r="BH4" s="202"/>
      <c r="BI4" s="202"/>
      <c r="BJ4" s="202"/>
      <c r="BK4" s="202"/>
      <c r="BL4" s="202"/>
      <c r="BM4" s="202"/>
      <c r="BN4" s="202"/>
      <c r="BO4" s="202"/>
      <c r="BP4" s="202"/>
      <c r="BQ4" s="202"/>
      <c r="BR4" s="202"/>
      <c r="BS4" s="202"/>
      <c r="BT4" s="202"/>
      <c r="BU4" s="202"/>
      <c r="BV4" s="202"/>
      <c r="BW4" s="202"/>
      <c r="BX4" s="202"/>
      <c r="BY4" s="202">
        <v>5</v>
      </c>
      <c r="BZ4" s="202"/>
      <c r="CA4" s="202"/>
      <c r="CB4" s="202"/>
      <c r="CC4" s="202"/>
      <c r="CD4" s="202"/>
      <c r="CE4" s="202"/>
      <c r="CF4" s="202"/>
      <c r="CG4" s="202"/>
      <c r="CH4" s="202"/>
      <c r="CI4" s="202"/>
      <c r="CJ4" s="202"/>
      <c r="CK4" s="202"/>
      <c r="CL4" s="202"/>
      <c r="CM4" s="202"/>
      <c r="CN4" s="202"/>
      <c r="CO4" s="209">
        <v>6</v>
      </c>
      <c r="CP4" s="209"/>
      <c r="CQ4" s="209"/>
      <c r="CR4" s="209"/>
      <c r="CS4" s="209"/>
      <c r="CT4" s="209"/>
      <c r="CU4" s="209"/>
      <c r="CV4" s="209"/>
      <c r="CW4" s="209"/>
      <c r="CX4" s="209"/>
      <c r="CY4" s="209"/>
      <c r="CZ4" s="209"/>
      <c r="DA4" s="209"/>
      <c r="DB4" s="209"/>
      <c r="DC4" s="209"/>
      <c r="DD4" s="209"/>
    </row>
    <row r="5" spans="1:108" s="102" customFormat="1" ht="23.25" customHeight="1">
      <c r="A5" s="163" t="s">
        <v>176</v>
      </c>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5"/>
      <c r="AB5" s="210" t="s">
        <v>213</v>
      </c>
      <c r="AC5" s="211"/>
      <c r="AD5" s="211"/>
      <c r="AE5" s="211"/>
      <c r="AF5" s="211"/>
      <c r="AG5" s="211"/>
      <c r="AH5" s="211" t="s">
        <v>214</v>
      </c>
      <c r="AI5" s="211"/>
      <c r="AJ5" s="211"/>
      <c r="AK5" s="211"/>
      <c r="AL5" s="211"/>
      <c r="AM5" s="211"/>
      <c r="AN5" s="211"/>
      <c r="AO5" s="211"/>
      <c r="AP5" s="211"/>
      <c r="AQ5" s="211"/>
      <c r="AR5" s="211"/>
      <c r="AS5" s="211"/>
      <c r="AT5" s="211"/>
      <c r="AU5" s="211"/>
      <c r="AV5" s="211"/>
      <c r="AW5" s="211"/>
      <c r="AX5" s="211"/>
      <c r="AY5" s="211"/>
      <c r="AZ5" s="211"/>
      <c r="BA5" s="211"/>
      <c r="BB5" s="211"/>
      <c r="BC5" s="212">
        <f>BC28</f>
        <v>0</v>
      </c>
      <c r="BD5" s="212"/>
      <c r="BE5" s="212"/>
      <c r="BF5" s="212"/>
      <c r="BG5" s="212"/>
      <c r="BH5" s="212"/>
      <c r="BI5" s="212"/>
      <c r="BJ5" s="212"/>
      <c r="BK5" s="212"/>
      <c r="BL5" s="212"/>
      <c r="BM5" s="212"/>
      <c r="BN5" s="212"/>
      <c r="BO5" s="212"/>
      <c r="BP5" s="212"/>
      <c r="BQ5" s="212"/>
      <c r="BR5" s="212"/>
      <c r="BS5" s="212"/>
      <c r="BT5" s="212"/>
      <c r="BU5" s="212"/>
      <c r="BV5" s="212"/>
      <c r="BW5" s="212"/>
      <c r="BX5" s="212"/>
      <c r="BY5" s="212">
        <f>BY28</f>
        <v>-290186.45000000007</v>
      </c>
      <c r="BZ5" s="212"/>
      <c r="CA5" s="212"/>
      <c r="CB5" s="212"/>
      <c r="CC5" s="212"/>
      <c r="CD5" s="212"/>
      <c r="CE5" s="212"/>
      <c r="CF5" s="212"/>
      <c r="CG5" s="212"/>
      <c r="CH5" s="212"/>
      <c r="CI5" s="212"/>
      <c r="CJ5" s="212"/>
      <c r="CK5" s="212"/>
      <c r="CL5" s="212"/>
      <c r="CM5" s="212"/>
      <c r="CN5" s="212"/>
      <c r="CO5" s="212">
        <f>BY5-BC5</f>
        <v>-290186.45000000007</v>
      </c>
      <c r="CP5" s="213"/>
      <c r="CQ5" s="213"/>
      <c r="CR5" s="213"/>
      <c r="CS5" s="213"/>
      <c r="CT5" s="213"/>
      <c r="CU5" s="213"/>
      <c r="CV5" s="213"/>
      <c r="CW5" s="213"/>
      <c r="CX5" s="213"/>
      <c r="CY5" s="213"/>
      <c r="CZ5" s="213"/>
      <c r="DA5" s="213"/>
      <c r="DB5" s="213"/>
      <c r="DC5" s="213"/>
      <c r="DD5" s="214"/>
    </row>
    <row r="6" spans="1:108" s="102" customFormat="1" ht="13.5" customHeight="1">
      <c r="A6" s="196" t="s">
        <v>215</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8"/>
      <c r="AB6" s="192" t="s">
        <v>216</v>
      </c>
      <c r="AC6" s="192"/>
      <c r="AD6" s="192"/>
      <c r="AE6" s="192"/>
      <c r="AF6" s="192"/>
      <c r="AG6" s="193"/>
      <c r="AH6" s="191" t="s">
        <v>214</v>
      </c>
      <c r="AI6" s="192"/>
      <c r="AJ6" s="192"/>
      <c r="AK6" s="192"/>
      <c r="AL6" s="192"/>
      <c r="AM6" s="192"/>
      <c r="AN6" s="192"/>
      <c r="AO6" s="192"/>
      <c r="AP6" s="192"/>
      <c r="AQ6" s="192"/>
      <c r="AR6" s="192"/>
      <c r="AS6" s="192"/>
      <c r="AT6" s="192"/>
      <c r="AU6" s="192"/>
      <c r="AV6" s="192"/>
      <c r="AW6" s="192"/>
      <c r="AX6" s="192"/>
      <c r="AY6" s="192"/>
      <c r="AZ6" s="192"/>
      <c r="BA6" s="192"/>
      <c r="BB6" s="193"/>
      <c r="BC6" s="177" t="s">
        <v>262</v>
      </c>
      <c r="BD6" s="178"/>
      <c r="BE6" s="178"/>
      <c r="BF6" s="178"/>
      <c r="BG6" s="178"/>
      <c r="BH6" s="178"/>
      <c r="BI6" s="178"/>
      <c r="BJ6" s="178"/>
      <c r="BK6" s="178"/>
      <c r="BL6" s="178"/>
      <c r="BM6" s="178"/>
      <c r="BN6" s="178"/>
      <c r="BO6" s="178"/>
      <c r="BP6" s="178"/>
      <c r="BQ6" s="178"/>
      <c r="BR6" s="178"/>
      <c r="BS6" s="178"/>
      <c r="BT6" s="178"/>
      <c r="BU6" s="178"/>
      <c r="BV6" s="178"/>
      <c r="BW6" s="178"/>
      <c r="BX6" s="179"/>
      <c r="BY6" s="177" t="s">
        <v>262</v>
      </c>
      <c r="BZ6" s="178"/>
      <c r="CA6" s="178"/>
      <c r="CB6" s="178"/>
      <c r="CC6" s="178"/>
      <c r="CD6" s="178"/>
      <c r="CE6" s="178"/>
      <c r="CF6" s="178"/>
      <c r="CG6" s="178"/>
      <c r="CH6" s="178"/>
      <c r="CI6" s="178"/>
      <c r="CJ6" s="178"/>
      <c r="CK6" s="178"/>
      <c r="CL6" s="178"/>
      <c r="CM6" s="178"/>
      <c r="CN6" s="179"/>
      <c r="CO6" s="183" t="s">
        <v>262</v>
      </c>
      <c r="CP6" s="184"/>
      <c r="CQ6" s="184"/>
      <c r="CR6" s="184"/>
      <c r="CS6" s="184"/>
      <c r="CT6" s="184"/>
      <c r="CU6" s="184"/>
      <c r="CV6" s="184"/>
      <c r="CW6" s="184"/>
      <c r="CX6" s="184"/>
      <c r="CY6" s="184"/>
      <c r="CZ6" s="184"/>
      <c r="DA6" s="184"/>
      <c r="DB6" s="184"/>
      <c r="DC6" s="184"/>
      <c r="DD6" s="185"/>
    </row>
    <row r="7" spans="1:108" ht="23.25" customHeight="1">
      <c r="A7" s="206" t="s">
        <v>217</v>
      </c>
      <c r="B7" s="207"/>
      <c r="C7" s="207"/>
      <c r="D7" s="207"/>
      <c r="E7" s="207"/>
      <c r="F7" s="207"/>
      <c r="G7" s="207"/>
      <c r="H7" s="207"/>
      <c r="I7" s="207"/>
      <c r="J7" s="207"/>
      <c r="K7" s="207"/>
      <c r="L7" s="207"/>
      <c r="M7" s="207"/>
      <c r="N7" s="207"/>
      <c r="O7" s="207"/>
      <c r="P7" s="207"/>
      <c r="Q7" s="207"/>
      <c r="R7" s="207"/>
      <c r="S7" s="207"/>
      <c r="T7" s="207"/>
      <c r="U7" s="207"/>
      <c r="V7" s="207"/>
      <c r="W7" s="207"/>
      <c r="X7" s="207"/>
      <c r="Y7" s="207"/>
      <c r="Z7" s="207"/>
      <c r="AA7" s="208"/>
      <c r="AB7" s="158"/>
      <c r="AC7" s="158"/>
      <c r="AD7" s="158"/>
      <c r="AE7" s="158"/>
      <c r="AF7" s="158"/>
      <c r="AG7" s="195"/>
      <c r="AH7" s="194"/>
      <c r="AI7" s="158"/>
      <c r="AJ7" s="158"/>
      <c r="AK7" s="158"/>
      <c r="AL7" s="158"/>
      <c r="AM7" s="158"/>
      <c r="AN7" s="158"/>
      <c r="AO7" s="158"/>
      <c r="AP7" s="158"/>
      <c r="AQ7" s="158"/>
      <c r="AR7" s="158"/>
      <c r="AS7" s="158"/>
      <c r="AT7" s="158"/>
      <c r="AU7" s="158"/>
      <c r="AV7" s="158"/>
      <c r="AW7" s="158"/>
      <c r="AX7" s="158"/>
      <c r="AY7" s="158"/>
      <c r="AZ7" s="158"/>
      <c r="BA7" s="158"/>
      <c r="BB7" s="195"/>
      <c r="BC7" s="180"/>
      <c r="BD7" s="181"/>
      <c r="BE7" s="181"/>
      <c r="BF7" s="181"/>
      <c r="BG7" s="181"/>
      <c r="BH7" s="181"/>
      <c r="BI7" s="181"/>
      <c r="BJ7" s="181"/>
      <c r="BK7" s="181"/>
      <c r="BL7" s="181"/>
      <c r="BM7" s="181"/>
      <c r="BN7" s="181"/>
      <c r="BO7" s="181"/>
      <c r="BP7" s="181"/>
      <c r="BQ7" s="181"/>
      <c r="BR7" s="181"/>
      <c r="BS7" s="181"/>
      <c r="BT7" s="181"/>
      <c r="BU7" s="181"/>
      <c r="BV7" s="181"/>
      <c r="BW7" s="181"/>
      <c r="BX7" s="182"/>
      <c r="BY7" s="180"/>
      <c r="BZ7" s="181"/>
      <c r="CA7" s="181"/>
      <c r="CB7" s="181"/>
      <c r="CC7" s="181"/>
      <c r="CD7" s="181"/>
      <c r="CE7" s="181"/>
      <c r="CF7" s="181"/>
      <c r="CG7" s="181"/>
      <c r="CH7" s="181"/>
      <c r="CI7" s="181"/>
      <c r="CJ7" s="181"/>
      <c r="CK7" s="181"/>
      <c r="CL7" s="181"/>
      <c r="CM7" s="181"/>
      <c r="CN7" s="182"/>
      <c r="CO7" s="186"/>
      <c r="CP7" s="160"/>
      <c r="CQ7" s="160"/>
      <c r="CR7" s="160"/>
      <c r="CS7" s="160"/>
      <c r="CT7" s="160"/>
      <c r="CU7" s="160"/>
      <c r="CV7" s="160"/>
      <c r="CW7" s="160"/>
      <c r="CX7" s="160"/>
      <c r="CY7" s="160"/>
      <c r="CZ7" s="160"/>
      <c r="DA7" s="160"/>
      <c r="DB7" s="160"/>
      <c r="DC7" s="160"/>
      <c r="DD7" s="187"/>
    </row>
    <row r="8" spans="1:108" ht="13.5" customHeight="1">
      <c r="A8" s="203" t="s">
        <v>218</v>
      </c>
      <c r="B8" s="204"/>
      <c r="C8" s="204"/>
      <c r="D8" s="204"/>
      <c r="E8" s="204"/>
      <c r="F8" s="204"/>
      <c r="G8" s="204"/>
      <c r="H8" s="204"/>
      <c r="I8" s="204"/>
      <c r="J8" s="204"/>
      <c r="K8" s="204"/>
      <c r="L8" s="204"/>
      <c r="M8" s="204"/>
      <c r="N8" s="204"/>
      <c r="O8" s="204"/>
      <c r="P8" s="204"/>
      <c r="Q8" s="204"/>
      <c r="R8" s="204"/>
      <c r="S8" s="204"/>
      <c r="T8" s="204"/>
      <c r="U8" s="204"/>
      <c r="V8" s="204"/>
      <c r="W8" s="204"/>
      <c r="X8" s="204"/>
      <c r="Y8" s="204"/>
      <c r="Z8" s="204"/>
      <c r="AA8" s="205"/>
      <c r="AB8" s="192"/>
      <c r="AC8" s="192"/>
      <c r="AD8" s="192"/>
      <c r="AE8" s="192"/>
      <c r="AF8" s="192"/>
      <c r="AG8" s="193"/>
      <c r="AH8" s="191"/>
      <c r="AI8" s="192"/>
      <c r="AJ8" s="192"/>
      <c r="AK8" s="192"/>
      <c r="AL8" s="192"/>
      <c r="AM8" s="192"/>
      <c r="AN8" s="192"/>
      <c r="AO8" s="192"/>
      <c r="AP8" s="192"/>
      <c r="AQ8" s="192"/>
      <c r="AR8" s="192"/>
      <c r="AS8" s="192"/>
      <c r="AT8" s="192"/>
      <c r="AU8" s="192"/>
      <c r="AV8" s="192"/>
      <c r="AW8" s="192"/>
      <c r="AX8" s="192"/>
      <c r="AY8" s="192"/>
      <c r="AZ8" s="192"/>
      <c r="BA8" s="192"/>
      <c r="BB8" s="193"/>
      <c r="BC8" s="177" t="s">
        <v>262</v>
      </c>
      <c r="BD8" s="178"/>
      <c r="BE8" s="178"/>
      <c r="BF8" s="178"/>
      <c r="BG8" s="178"/>
      <c r="BH8" s="178"/>
      <c r="BI8" s="178"/>
      <c r="BJ8" s="178"/>
      <c r="BK8" s="178"/>
      <c r="BL8" s="178"/>
      <c r="BM8" s="178"/>
      <c r="BN8" s="178"/>
      <c r="BO8" s="178"/>
      <c r="BP8" s="178"/>
      <c r="BQ8" s="178"/>
      <c r="BR8" s="178"/>
      <c r="BS8" s="178"/>
      <c r="BT8" s="178"/>
      <c r="BU8" s="178"/>
      <c r="BV8" s="178"/>
      <c r="BW8" s="178"/>
      <c r="BX8" s="179"/>
      <c r="BY8" s="177" t="s">
        <v>262</v>
      </c>
      <c r="BZ8" s="178"/>
      <c r="CA8" s="178"/>
      <c r="CB8" s="178"/>
      <c r="CC8" s="178"/>
      <c r="CD8" s="178"/>
      <c r="CE8" s="178"/>
      <c r="CF8" s="178"/>
      <c r="CG8" s="178"/>
      <c r="CH8" s="178"/>
      <c r="CI8" s="178"/>
      <c r="CJ8" s="178"/>
      <c r="CK8" s="178"/>
      <c r="CL8" s="178"/>
      <c r="CM8" s="178"/>
      <c r="CN8" s="179"/>
      <c r="CO8" s="183" t="s">
        <v>262</v>
      </c>
      <c r="CP8" s="184"/>
      <c r="CQ8" s="184"/>
      <c r="CR8" s="184"/>
      <c r="CS8" s="184"/>
      <c r="CT8" s="184"/>
      <c r="CU8" s="184"/>
      <c r="CV8" s="184"/>
      <c r="CW8" s="184"/>
      <c r="CX8" s="184"/>
      <c r="CY8" s="184"/>
      <c r="CZ8" s="184"/>
      <c r="DA8" s="184"/>
      <c r="DB8" s="184"/>
      <c r="DC8" s="184"/>
      <c r="DD8" s="185"/>
    </row>
    <row r="9" spans="1:108" ht="13.5" customHeight="1">
      <c r="A9" s="199"/>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1"/>
      <c r="AB9" s="158"/>
      <c r="AC9" s="158"/>
      <c r="AD9" s="158"/>
      <c r="AE9" s="158"/>
      <c r="AF9" s="158"/>
      <c r="AG9" s="195"/>
      <c r="AH9" s="194"/>
      <c r="AI9" s="158"/>
      <c r="AJ9" s="158"/>
      <c r="AK9" s="158"/>
      <c r="AL9" s="158"/>
      <c r="AM9" s="158"/>
      <c r="AN9" s="158"/>
      <c r="AO9" s="158"/>
      <c r="AP9" s="158"/>
      <c r="AQ9" s="158"/>
      <c r="AR9" s="158"/>
      <c r="AS9" s="158"/>
      <c r="AT9" s="158"/>
      <c r="AU9" s="158"/>
      <c r="AV9" s="158"/>
      <c r="AW9" s="158"/>
      <c r="AX9" s="158"/>
      <c r="AY9" s="158"/>
      <c r="AZ9" s="158"/>
      <c r="BA9" s="158"/>
      <c r="BB9" s="195"/>
      <c r="BC9" s="180"/>
      <c r="BD9" s="181"/>
      <c r="BE9" s="181"/>
      <c r="BF9" s="181"/>
      <c r="BG9" s="181"/>
      <c r="BH9" s="181"/>
      <c r="BI9" s="181"/>
      <c r="BJ9" s="181"/>
      <c r="BK9" s="181"/>
      <c r="BL9" s="181"/>
      <c r="BM9" s="181"/>
      <c r="BN9" s="181"/>
      <c r="BO9" s="181"/>
      <c r="BP9" s="181"/>
      <c r="BQ9" s="181"/>
      <c r="BR9" s="181"/>
      <c r="BS9" s="181"/>
      <c r="BT9" s="181"/>
      <c r="BU9" s="181"/>
      <c r="BV9" s="181"/>
      <c r="BW9" s="181"/>
      <c r="BX9" s="182"/>
      <c r="BY9" s="180"/>
      <c r="BZ9" s="181"/>
      <c r="CA9" s="181"/>
      <c r="CB9" s="181"/>
      <c r="CC9" s="181"/>
      <c r="CD9" s="181"/>
      <c r="CE9" s="181"/>
      <c r="CF9" s="181"/>
      <c r="CG9" s="181"/>
      <c r="CH9" s="181"/>
      <c r="CI9" s="181"/>
      <c r="CJ9" s="181"/>
      <c r="CK9" s="181"/>
      <c r="CL9" s="181"/>
      <c r="CM9" s="181"/>
      <c r="CN9" s="182"/>
      <c r="CO9" s="186"/>
      <c r="CP9" s="160"/>
      <c r="CQ9" s="160"/>
      <c r="CR9" s="160"/>
      <c r="CS9" s="160"/>
      <c r="CT9" s="160"/>
      <c r="CU9" s="160"/>
      <c r="CV9" s="160"/>
      <c r="CW9" s="160"/>
      <c r="CX9" s="160"/>
      <c r="CY9" s="160"/>
      <c r="CZ9" s="160"/>
      <c r="DA9" s="160"/>
      <c r="DB9" s="160"/>
      <c r="DC9" s="160"/>
      <c r="DD9" s="187"/>
    </row>
    <row r="10" spans="1:108" ht="13.5" customHeight="1" hidden="1" thickBot="1">
      <c r="A10" s="199"/>
      <c r="B10" s="200"/>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1"/>
      <c r="AB10" s="166"/>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72"/>
      <c r="BD10" s="172"/>
      <c r="BE10" s="172"/>
      <c r="BF10" s="172"/>
      <c r="BG10" s="172"/>
      <c r="BH10" s="172"/>
      <c r="BI10" s="172"/>
      <c r="BJ10" s="172"/>
      <c r="BK10" s="172"/>
      <c r="BL10" s="172"/>
      <c r="BM10" s="172"/>
      <c r="BN10" s="172"/>
      <c r="BO10" s="172"/>
      <c r="BP10" s="172"/>
      <c r="BQ10" s="172"/>
      <c r="BR10" s="172"/>
      <c r="BS10" s="172"/>
      <c r="BT10" s="172"/>
      <c r="BU10" s="172"/>
      <c r="BV10" s="172"/>
      <c r="BW10" s="172"/>
      <c r="BX10" s="172"/>
      <c r="BY10" s="172"/>
      <c r="BZ10" s="172"/>
      <c r="CA10" s="172"/>
      <c r="CB10" s="172"/>
      <c r="CC10" s="172"/>
      <c r="CD10" s="172"/>
      <c r="CE10" s="172"/>
      <c r="CF10" s="172"/>
      <c r="CG10" s="172"/>
      <c r="CH10" s="172"/>
      <c r="CI10" s="172"/>
      <c r="CJ10" s="172"/>
      <c r="CK10" s="172"/>
      <c r="CL10" s="172"/>
      <c r="CM10" s="172"/>
      <c r="CN10" s="172"/>
      <c r="CO10" s="173"/>
      <c r="CP10" s="173"/>
      <c r="CQ10" s="173"/>
      <c r="CR10" s="173"/>
      <c r="CS10" s="173"/>
      <c r="CT10" s="173"/>
      <c r="CU10" s="173"/>
      <c r="CV10" s="173"/>
      <c r="CW10" s="173"/>
      <c r="CX10" s="173"/>
      <c r="CY10" s="173"/>
      <c r="CZ10" s="173"/>
      <c r="DA10" s="173"/>
      <c r="DB10" s="173"/>
      <c r="DC10" s="173"/>
      <c r="DD10" s="174"/>
    </row>
    <row r="11" spans="1:108" ht="13.5" customHeight="1" hidden="1" thickBot="1">
      <c r="A11" s="199"/>
      <c r="B11" s="200"/>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1"/>
      <c r="AB11" s="166"/>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2"/>
      <c r="CG11" s="172"/>
      <c r="CH11" s="172"/>
      <c r="CI11" s="172"/>
      <c r="CJ11" s="172"/>
      <c r="CK11" s="172"/>
      <c r="CL11" s="172"/>
      <c r="CM11" s="172"/>
      <c r="CN11" s="172"/>
      <c r="CO11" s="173"/>
      <c r="CP11" s="173"/>
      <c r="CQ11" s="173"/>
      <c r="CR11" s="173"/>
      <c r="CS11" s="173"/>
      <c r="CT11" s="173"/>
      <c r="CU11" s="173"/>
      <c r="CV11" s="173"/>
      <c r="CW11" s="173"/>
      <c r="CX11" s="173"/>
      <c r="CY11" s="173"/>
      <c r="CZ11" s="173"/>
      <c r="DA11" s="173"/>
      <c r="DB11" s="173"/>
      <c r="DC11" s="173"/>
      <c r="DD11" s="174"/>
    </row>
    <row r="12" spans="1:108" ht="13.5" customHeight="1" hidden="1" thickBot="1">
      <c r="A12" s="199"/>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1"/>
      <c r="AB12" s="166"/>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c r="CG12" s="172"/>
      <c r="CH12" s="172"/>
      <c r="CI12" s="172"/>
      <c r="CJ12" s="172"/>
      <c r="CK12" s="172"/>
      <c r="CL12" s="172"/>
      <c r="CM12" s="172"/>
      <c r="CN12" s="172"/>
      <c r="CO12" s="173"/>
      <c r="CP12" s="173"/>
      <c r="CQ12" s="173"/>
      <c r="CR12" s="173"/>
      <c r="CS12" s="173"/>
      <c r="CT12" s="173"/>
      <c r="CU12" s="173"/>
      <c r="CV12" s="173"/>
      <c r="CW12" s="173"/>
      <c r="CX12" s="173"/>
      <c r="CY12" s="173"/>
      <c r="CZ12" s="173"/>
      <c r="DA12" s="173"/>
      <c r="DB12" s="173"/>
      <c r="DC12" s="173"/>
      <c r="DD12" s="174"/>
    </row>
    <row r="13" spans="1:108" ht="13.5" customHeight="1" hidden="1" thickBot="1">
      <c r="A13" s="199"/>
      <c r="B13" s="200"/>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1"/>
      <c r="AB13" s="166"/>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72"/>
      <c r="BD13" s="172"/>
      <c r="BE13" s="172"/>
      <c r="BF13" s="172"/>
      <c r="BG13" s="172"/>
      <c r="BH13" s="172"/>
      <c r="BI13" s="172"/>
      <c r="BJ13" s="172"/>
      <c r="BK13" s="172"/>
      <c r="BL13" s="172"/>
      <c r="BM13" s="172"/>
      <c r="BN13" s="172"/>
      <c r="BO13" s="172"/>
      <c r="BP13" s="172"/>
      <c r="BQ13" s="172"/>
      <c r="BR13" s="172"/>
      <c r="BS13" s="172"/>
      <c r="BT13" s="172"/>
      <c r="BU13" s="172"/>
      <c r="BV13" s="172"/>
      <c r="BW13" s="172"/>
      <c r="BX13" s="172"/>
      <c r="BY13" s="172"/>
      <c r="BZ13" s="172"/>
      <c r="CA13" s="172"/>
      <c r="CB13" s="172"/>
      <c r="CC13" s="172"/>
      <c r="CD13" s="172"/>
      <c r="CE13" s="172"/>
      <c r="CF13" s="172"/>
      <c r="CG13" s="172"/>
      <c r="CH13" s="172"/>
      <c r="CI13" s="172"/>
      <c r="CJ13" s="172"/>
      <c r="CK13" s="172"/>
      <c r="CL13" s="172"/>
      <c r="CM13" s="172"/>
      <c r="CN13" s="172"/>
      <c r="CO13" s="173"/>
      <c r="CP13" s="173"/>
      <c r="CQ13" s="173"/>
      <c r="CR13" s="173"/>
      <c r="CS13" s="173"/>
      <c r="CT13" s="173"/>
      <c r="CU13" s="173"/>
      <c r="CV13" s="173"/>
      <c r="CW13" s="173"/>
      <c r="CX13" s="173"/>
      <c r="CY13" s="173"/>
      <c r="CZ13" s="173"/>
      <c r="DA13" s="173"/>
      <c r="DB13" s="173"/>
      <c r="DC13" s="173"/>
      <c r="DD13" s="174"/>
    </row>
    <row r="14" spans="1:108" ht="13.5" customHeight="1" hidden="1" thickBot="1">
      <c r="A14" s="199"/>
      <c r="B14" s="200"/>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1"/>
      <c r="AB14" s="166"/>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72"/>
      <c r="BD14" s="172"/>
      <c r="BE14" s="172"/>
      <c r="BF14" s="172"/>
      <c r="BG14" s="172"/>
      <c r="BH14" s="172"/>
      <c r="BI14" s="172"/>
      <c r="BJ14" s="172"/>
      <c r="BK14" s="172"/>
      <c r="BL14" s="172"/>
      <c r="BM14" s="172"/>
      <c r="BN14" s="172"/>
      <c r="BO14" s="172"/>
      <c r="BP14" s="172"/>
      <c r="BQ14" s="172"/>
      <c r="BR14" s="172"/>
      <c r="BS14" s="172"/>
      <c r="BT14" s="172"/>
      <c r="BU14" s="172"/>
      <c r="BV14" s="172"/>
      <c r="BW14" s="172"/>
      <c r="BX14" s="172"/>
      <c r="BY14" s="172"/>
      <c r="BZ14" s="172"/>
      <c r="CA14" s="172"/>
      <c r="CB14" s="172"/>
      <c r="CC14" s="172"/>
      <c r="CD14" s="172"/>
      <c r="CE14" s="172"/>
      <c r="CF14" s="172"/>
      <c r="CG14" s="172"/>
      <c r="CH14" s="172"/>
      <c r="CI14" s="172"/>
      <c r="CJ14" s="172"/>
      <c r="CK14" s="172"/>
      <c r="CL14" s="172"/>
      <c r="CM14" s="172"/>
      <c r="CN14" s="172"/>
      <c r="CO14" s="173"/>
      <c r="CP14" s="173"/>
      <c r="CQ14" s="173"/>
      <c r="CR14" s="173"/>
      <c r="CS14" s="173"/>
      <c r="CT14" s="173"/>
      <c r="CU14" s="173"/>
      <c r="CV14" s="173"/>
      <c r="CW14" s="173"/>
      <c r="CX14" s="173"/>
      <c r="CY14" s="173"/>
      <c r="CZ14" s="173"/>
      <c r="DA14" s="173"/>
      <c r="DB14" s="173"/>
      <c r="DC14" s="173"/>
      <c r="DD14" s="174"/>
    </row>
    <row r="15" spans="1:108" ht="13.5" customHeight="1" hidden="1">
      <c r="A15" s="199"/>
      <c r="B15" s="200"/>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1"/>
      <c r="AB15" s="166"/>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72"/>
      <c r="BD15" s="172"/>
      <c r="BE15" s="172"/>
      <c r="BF15" s="172"/>
      <c r="BG15" s="172"/>
      <c r="BH15" s="172"/>
      <c r="BI15" s="172"/>
      <c r="BJ15" s="172"/>
      <c r="BK15" s="172"/>
      <c r="BL15" s="172"/>
      <c r="BM15" s="172"/>
      <c r="BN15" s="172"/>
      <c r="BO15" s="172"/>
      <c r="BP15" s="172"/>
      <c r="BQ15" s="172"/>
      <c r="BR15" s="172"/>
      <c r="BS15" s="172"/>
      <c r="BT15" s="172"/>
      <c r="BU15" s="172"/>
      <c r="BV15" s="172"/>
      <c r="BW15" s="172"/>
      <c r="BX15" s="172"/>
      <c r="BY15" s="172"/>
      <c r="BZ15" s="172"/>
      <c r="CA15" s="172"/>
      <c r="CB15" s="172"/>
      <c r="CC15" s="172"/>
      <c r="CD15" s="172"/>
      <c r="CE15" s="172"/>
      <c r="CF15" s="172"/>
      <c r="CG15" s="172"/>
      <c r="CH15" s="172"/>
      <c r="CI15" s="172"/>
      <c r="CJ15" s="172"/>
      <c r="CK15" s="172"/>
      <c r="CL15" s="172"/>
      <c r="CM15" s="172"/>
      <c r="CN15" s="172"/>
      <c r="CO15" s="173"/>
      <c r="CP15" s="173"/>
      <c r="CQ15" s="173"/>
      <c r="CR15" s="173"/>
      <c r="CS15" s="173"/>
      <c r="CT15" s="173"/>
      <c r="CU15" s="173"/>
      <c r="CV15" s="173"/>
      <c r="CW15" s="173"/>
      <c r="CX15" s="173"/>
      <c r="CY15" s="173"/>
      <c r="CZ15" s="173"/>
      <c r="DA15" s="173"/>
      <c r="DB15" s="173"/>
      <c r="DC15" s="173"/>
      <c r="DD15" s="174"/>
    </row>
    <row r="16" spans="1:108" ht="13.5" customHeight="1" hidden="1">
      <c r="A16" s="199"/>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1"/>
      <c r="AB16" s="166"/>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72"/>
      <c r="BD16" s="172"/>
      <c r="BE16" s="172"/>
      <c r="BF16" s="172"/>
      <c r="BG16" s="172"/>
      <c r="BH16" s="172"/>
      <c r="BI16" s="172"/>
      <c r="BJ16" s="172"/>
      <c r="BK16" s="172"/>
      <c r="BL16" s="172"/>
      <c r="BM16" s="172"/>
      <c r="BN16" s="172"/>
      <c r="BO16" s="172"/>
      <c r="BP16" s="172"/>
      <c r="BQ16" s="172"/>
      <c r="BR16" s="172"/>
      <c r="BS16" s="172"/>
      <c r="BT16" s="172"/>
      <c r="BU16" s="172"/>
      <c r="BV16" s="172"/>
      <c r="BW16" s="172"/>
      <c r="BX16" s="172"/>
      <c r="BY16" s="172"/>
      <c r="BZ16" s="172"/>
      <c r="CA16" s="172"/>
      <c r="CB16" s="172"/>
      <c r="CC16" s="172"/>
      <c r="CD16" s="172"/>
      <c r="CE16" s="172"/>
      <c r="CF16" s="172"/>
      <c r="CG16" s="172"/>
      <c r="CH16" s="172"/>
      <c r="CI16" s="172"/>
      <c r="CJ16" s="172"/>
      <c r="CK16" s="172"/>
      <c r="CL16" s="172"/>
      <c r="CM16" s="172"/>
      <c r="CN16" s="172"/>
      <c r="CO16" s="173"/>
      <c r="CP16" s="173"/>
      <c r="CQ16" s="173"/>
      <c r="CR16" s="173"/>
      <c r="CS16" s="173"/>
      <c r="CT16" s="173"/>
      <c r="CU16" s="173"/>
      <c r="CV16" s="173"/>
      <c r="CW16" s="173"/>
      <c r="CX16" s="173"/>
      <c r="CY16" s="173"/>
      <c r="CZ16" s="173"/>
      <c r="DA16" s="173"/>
      <c r="DB16" s="173"/>
      <c r="DC16" s="173"/>
      <c r="DD16" s="174"/>
    </row>
    <row r="17" spans="1:108" ht="13.5" customHeight="1" hidden="1">
      <c r="A17" s="199"/>
      <c r="B17" s="200"/>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1"/>
      <c r="AB17" s="166"/>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72"/>
      <c r="BD17" s="172"/>
      <c r="BE17" s="172"/>
      <c r="BF17" s="172"/>
      <c r="BG17" s="172"/>
      <c r="BH17" s="172"/>
      <c r="BI17" s="172"/>
      <c r="BJ17" s="172"/>
      <c r="BK17" s="172"/>
      <c r="BL17" s="172"/>
      <c r="BM17" s="172"/>
      <c r="BN17" s="172"/>
      <c r="BO17" s="172"/>
      <c r="BP17" s="172"/>
      <c r="BQ17" s="172"/>
      <c r="BR17" s="172"/>
      <c r="BS17" s="172"/>
      <c r="BT17" s="172"/>
      <c r="BU17" s="172"/>
      <c r="BV17" s="172"/>
      <c r="BW17" s="172"/>
      <c r="BX17" s="172"/>
      <c r="BY17" s="172"/>
      <c r="BZ17" s="172"/>
      <c r="CA17" s="172"/>
      <c r="CB17" s="172"/>
      <c r="CC17" s="172"/>
      <c r="CD17" s="172"/>
      <c r="CE17" s="172"/>
      <c r="CF17" s="172"/>
      <c r="CG17" s="172"/>
      <c r="CH17" s="172"/>
      <c r="CI17" s="172"/>
      <c r="CJ17" s="172"/>
      <c r="CK17" s="172"/>
      <c r="CL17" s="172"/>
      <c r="CM17" s="172"/>
      <c r="CN17" s="172"/>
      <c r="CO17" s="173"/>
      <c r="CP17" s="173"/>
      <c r="CQ17" s="173"/>
      <c r="CR17" s="173"/>
      <c r="CS17" s="173"/>
      <c r="CT17" s="173"/>
      <c r="CU17" s="173"/>
      <c r="CV17" s="173"/>
      <c r="CW17" s="173"/>
      <c r="CX17" s="173"/>
      <c r="CY17" s="173"/>
      <c r="CZ17" s="173"/>
      <c r="DA17" s="173"/>
      <c r="DB17" s="173"/>
      <c r="DC17" s="173"/>
      <c r="DD17" s="174"/>
    </row>
    <row r="18" spans="1:108" ht="13.5" customHeight="1" hidden="1">
      <c r="A18" s="199"/>
      <c r="B18" s="200"/>
      <c r="C18" s="200"/>
      <c r="D18" s="200"/>
      <c r="E18" s="200"/>
      <c r="F18" s="200"/>
      <c r="G18" s="200"/>
      <c r="H18" s="200"/>
      <c r="I18" s="200"/>
      <c r="J18" s="200"/>
      <c r="K18" s="200"/>
      <c r="L18" s="200"/>
      <c r="M18" s="200"/>
      <c r="N18" s="200"/>
      <c r="O18" s="200"/>
      <c r="P18" s="200"/>
      <c r="Q18" s="200"/>
      <c r="R18" s="200"/>
      <c r="S18" s="200"/>
      <c r="T18" s="200"/>
      <c r="U18" s="200"/>
      <c r="V18" s="200"/>
      <c r="W18" s="200"/>
      <c r="X18" s="200"/>
      <c r="Y18" s="200"/>
      <c r="Z18" s="200"/>
      <c r="AA18" s="201"/>
      <c r="AB18" s="166"/>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72"/>
      <c r="BD18" s="172"/>
      <c r="BE18" s="172"/>
      <c r="BF18" s="172"/>
      <c r="BG18" s="172"/>
      <c r="BH18" s="172"/>
      <c r="BI18" s="172"/>
      <c r="BJ18" s="172"/>
      <c r="BK18" s="172"/>
      <c r="BL18" s="172"/>
      <c r="BM18" s="172"/>
      <c r="BN18" s="172"/>
      <c r="BO18" s="172"/>
      <c r="BP18" s="172"/>
      <c r="BQ18" s="172"/>
      <c r="BR18" s="172"/>
      <c r="BS18" s="172"/>
      <c r="BT18" s="172"/>
      <c r="BU18" s="172"/>
      <c r="BV18" s="172"/>
      <c r="BW18" s="172"/>
      <c r="BX18" s="172"/>
      <c r="BY18" s="172"/>
      <c r="BZ18" s="172"/>
      <c r="CA18" s="172"/>
      <c r="CB18" s="172"/>
      <c r="CC18" s="172"/>
      <c r="CD18" s="172"/>
      <c r="CE18" s="172"/>
      <c r="CF18" s="172"/>
      <c r="CG18" s="172"/>
      <c r="CH18" s="172"/>
      <c r="CI18" s="172"/>
      <c r="CJ18" s="172"/>
      <c r="CK18" s="172"/>
      <c r="CL18" s="172"/>
      <c r="CM18" s="172"/>
      <c r="CN18" s="172"/>
      <c r="CO18" s="173"/>
      <c r="CP18" s="173"/>
      <c r="CQ18" s="173"/>
      <c r="CR18" s="173"/>
      <c r="CS18" s="173"/>
      <c r="CT18" s="173"/>
      <c r="CU18" s="173"/>
      <c r="CV18" s="173"/>
      <c r="CW18" s="173"/>
      <c r="CX18" s="173"/>
      <c r="CY18" s="173"/>
      <c r="CZ18" s="173"/>
      <c r="DA18" s="173"/>
      <c r="DB18" s="173"/>
      <c r="DC18" s="173"/>
      <c r="DD18" s="174"/>
    </row>
    <row r="19" spans="1:108" ht="13.5" customHeight="1" hidden="1">
      <c r="A19" s="199"/>
      <c r="B19" s="200"/>
      <c r="C19" s="200"/>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201"/>
      <c r="AB19" s="166"/>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72"/>
      <c r="BD19" s="172"/>
      <c r="BE19" s="172"/>
      <c r="BF19" s="172"/>
      <c r="BG19" s="172"/>
      <c r="BH19" s="172"/>
      <c r="BI19" s="172"/>
      <c r="BJ19" s="172"/>
      <c r="BK19" s="172"/>
      <c r="BL19" s="172"/>
      <c r="BM19" s="172"/>
      <c r="BN19" s="172"/>
      <c r="BO19" s="172"/>
      <c r="BP19" s="172"/>
      <c r="BQ19" s="172"/>
      <c r="BR19" s="172"/>
      <c r="BS19" s="172"/>
      <c r="BT19" s="172"/>
      <c r="BU19" s="172"/>
      <c r="BV19" s="172"/>
      <c r="BW19" s="172"/>
      <c r="BX19" s="172"/>
      <c r="BY19" s="172"/>
      <c r="BZ19" s="172"/>
      <c r="CA19" s="172"/>
      <c r="CB19" s="172"/>
      <c r="CC19" s="172"/>
      <c r="CD19" s="172"/>
      <c r="CE19" s="172"/>
      <c r="CF19" s="172"/>
      <c r="CG19" s="172"/>
      <c r="CH19" s="172"/>
      <c r="CI19" s="172"/>
      <c r="CJ19" s="172"/>
      <c r="CK19" s="172"/>
      <c r="CL19" s="172"/>
      <c r="CM19" s="172"/>
      <c r="CN19" s="172"/>
      <c r="CO19" s="173"/>
      <c r="CP19" s="173"/>
      <c r="CQ19" s="173"/>
      <c r="CR19" s="173"/>
      <c r="CS19" s="173"/>
      <c r="CT19" s="173"/>
      <c r="CU19" s="173"/>
      <c r="CV19" s="173"/>
      <c r="CW19" s="173"/>
      <c r="CX19" s="173"/>
      <c r="CY19" s="173"/>
      <c r="CZ19" s="173"/>
      <c r="DA19" s="173"/>
      <c r="DB19" s="173"/>
      <c r="DC19" s="173"/>
      <c r="DD19" s="174"/>
    </row>
    <row r="20" spans="1:108" ht="13.5" customHeight="1" hidden="1">
      <c r="A20" s="199"/>
      <c r="B20" s="200"/>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1"/>
      <c r="AB20" s="166"/>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72"/>
      <c r="BD20" s="172"/>
      <c r="BE20" s="172"/>
      <c r="BF20" s="172"/>
      <c r="BG20" s="172"/>
      <c r="BH20" s="172"/>
      <c r="BI20" s="172"/>
      <c r="BJ20" s="172"/>
      <c r="BK20" s="172"/>
      <c r="BL20" s="172"/>
      <c r="BM20" s="172"/>
      <c r="BN20" s="172"/>
      <c r="BO20" s="172"/>
      <c r="BP20" s="172"/>
      <c r="BQ20" s="172"/>
      <c r="BR20" s="172"/>
      <c r="BS20" s="172"/>
      <c r="BT20" s="172"/>
      <c r="BU20" s="172"/>
      <c r="BV20" s="172"/>
      <c r="BW20" s="172"/>
      <c r="BX20" s="172"/>
      <c r="BY20" s="172"/>
      <c r="BZ20" s="172"/>
      <c r="CA20" s="172"/>
      <c r="CB20" s="172"/>
      <c r="CC20" s="172"/>
      <c r="CD20" s="172"/>
      <c r="CE20" s="172"/>
      <c r="CF20" s="172"/>
      <c r="CG20" s="172"/>
      <c r="CH20" s="172"/>
      <c r="CI20" s="172"/>
      <c r="CJ20" s="172"/>
      <c r="CK20" s="172"/>
      <c r="CL20" s="172"/>
      <c r="CM20" s="172"/>
      <c r="CN20" s="172"/>
      <c r="CO20" s="173"/>
      <c r="CP20" s="173"/>
      <c r="CQ20" s="173"/>
      <c r="CR20" s="173"/>
      <c r="CS20" s="173"/>
      <c r="CT20" s="173"/>
      <c r="CU20" s="173"/>
      <c r="CV20" s="173"/>
      <c r="CW20" s="173"/>
      <c r="CX20" s="173"/>
      <c r="CY20" s="173"/>
      <c r="CZ20" s="173"/>
      <c r="DA20" s="173"/>
      <c r="DB20" s="173"/>
      <c r="DC20" s="173"/>
      <c r="DD20" s="174"/>
    </row>
    <row r="21" spans="1:108" s="102" customFormat="1" ht="23.25" customHeight="1">
      <c r="A21" s="163" t="s">
        <v>219</v>
      </c>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5"/>
      <c r="AB21" s="166" t="s">
        <v>220</v>
      </c>
      <c r="AC21" s="167"/>
      <c r="AD21" s="167"/>
      <c r="AE21" s="167"/>
      <c r="AF21" s="167"/>
      <c r="AG21" s="167"/>
      <c r="AH21" s="167" t="s">
        <v>214</v>
      </c>
      <c r="AI21" s="167"/>
      <c r="AJ21" s="167"/>
      <c r="AK21" s="167"/>
      <c r="AL21" s="167"/>
      <c r="AM21" s="167"/>
      <c r="AN21" s="167"/>
      <c r="AO21" s="167"/>
      <c r="AP21" s="167"/>
      <c r="AQ21" s="167"/>
      <c r="AR21" s="167"/>
      <c r="AS21" s="167"/>
      <c r="AT21" s="167"/>
      <c r="AU21" s="167"/>
      <c r="AV21" s="167"/>
      <c r="AW21" s="167"/>
      <c r="AX21" s="167"/>
      <c r="AY21" s="167"/>
      <c r="AZ21" s="167"/>
      <c r="BA21" s="167"/>
      <c r="BB21" s="167"/>
      <c r="BC21" s="172" t="s">
        <v>262</v>
      </c>
      <c r="BD21" s="172"/>
      <c r="BE21" s="172"/>
      <c r="BF21" s="172"/>
      <c r="BG21" s="172"/>
      <c r="BH21" s="172"/>
      <c r="BI21" s="172"/>
      <c r="BJ21" s="172"/>
      <c r="BK21" s="172"/>
      <c r="BL21" s="172"/>
      <c r="BM21" s="172"/>
      <c r="BN21" s="172"/>
      <c r="BO21" s="172"/>
      <c r="BP21" s="172"/>
      <c r="BQ21" s="172"/>
      <c r="BR21" s="172"/>
      <c r="BS21" s="172"/>
      <c r="BT21" s="172"/>
      <c r="BU21" s="172"/>
      <c r="BV21" s="172"/>
      <c r="BW21" s="172"/>
      <c r="BX21" s="172"/>
      <c r="BY21" s="172" t="s">
        <v>262</v>
      </c>
      <c r="BZ21" s="172"/>
      <c r="CA21" s="172"/>
      <c r="CB21" s="172"/>
      <c r="CC21" s="172"/>
      <c r="CD21" s="172"/>
      <c r="CE21" s="172"/>
      <c r="CF21" s="172"/>
      <c r="CG21" s="172"/>
      <c r="CH21" s="172"/>
      <c r="CI21" s="172"/>
      <c r="CJ21" s="172"/>
      <c r="CK21" s="172"/>
      <c r="CL21" s="172"/>
      <c r="CM21" s="172"/>
      <c r="CN21" s="172"/>
      <c r="CO21" s="173" t="s">
        <v>262</v>
      </c>
      <c r="CP21" s="173"/>
      <c r="CQ21" s="173"/>
      <c r="CR21" s="173"/>
      <c r="CS21" s="173"/>
      <c r="CT21" s="173"/>
      <c r="CU21" s="173"/>
      <c r="CV21" s="173"/>
      <c r="CW21" s="173"/>
      <c r="CX21" s="173"/>
      <c r="CY21" s="173"/>
      <c r="CZ21" s="173"/>
      <c r="DA21" s="173"/>
      <c r="DB21" s="173"/>
      <c r="DC21" s="173"/>
      <c r="DD21" s="174"/>
    </row>
    <row r="22" spans="1:108" s="102" customFormat="1" ht="12.75" customHeight="1">
      <c r="A22" s="196" t="s">
        <v>218</v>
      </c>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8"/>
      <c r="AB22" s="192"/>
      <c r="AC22" s="192"/>
      <c r="AD22" s="192"/>
      <c r="AE22" s="192"/>
      <c r="AF22" s="192"/>
      <c r="AG22" s="193"/>
      <c r="AH22" s="191"/>
      <c r="AI22" s="192"/>
      <c r="AJ22" s="192"/>
      <c r="AK22" s="192"/>
      <c r="AL22" s="192"/>
      <c r="AM22" s="192"/>
      <c r="AN22" s="192"/>
      <c r="AO22" s="192"/>
      <c r="AP22" s="192"/>
      <c r="AQ22" s="192"/>
      <c r="AR22" s="192"/>
      <c r="AS22" s="192"/>
      <c r="AT22" s="192"/>
      <c r="AU22" s="192"/>
      <c r="AV22" s="192"/>
      <c r="AW22" s="192"/>
      <c r="AX22" s="192"/>
      <c r="AY22" s="192"/>
      <c r="AZ22" s="192"/>
      <c r="BA22" s="192"/>
      <c r="BB22" s="193"/>
      <c r="BC22" s="177" t="s">
        <v>262</v>
      </c>
      <c r="BD22" s="178"/>
      <c r="BE22" s="178"/>
      <c r="BF22" s="178"/>
      <c r="BG22" s="178"/>
      <c r="BH22" s="178"/>
      <c r="BI22" s="178"/>
      <c r="BJ22" s="178"/>
      <c r="BK22" s="178"/>
      <c r="BL22" s="178"/>
      <c r="BM22" s="178"/>
      <c r="BN22" s="178"/>
      <c r="BO22" s="178"/>
      <c r="BP22" s="178"/>
      <c r="BQ22" s="178"/>
      <c r="BR22" s="178"/>
      <c r="BS22" s="178"/>
      <c r="BT22" s="178"/>
      <c r="BU22" s="178"/>
      <c r="BV22" s="178"/>
      <c r="BW22" s="178"/>
      <c r="BX22" s="179"/>
      <c r="BY22" s="177" t="s">
        <v>262</v>
      </c>
      <c r="BZ22" s="178"/>
      <c r="CA22" s="178"/>
      <c r="CB22" s="178"/>
      <c r="CC22" s="178"/>
      <c r="CD22" s="178"/>
      <c r="CE22" s="178"/>
      <c r="CF22" s="178"/>
      <c r="CG22" s="178"/>
      <c r="CH22" s="178"/>
      <c r="CI22" s="178"/>
      <c r="CJ22" s="178"/>
      <c r="CK22" s="178"/>
      <c r="CL22" s="178"/>
      <c r="CM22" s="178"/>
      <c r="CN22" s="179"/>
      <c r="CO22" s="183" t="s">
        <v>262</v>
      </c>
      <c r="CP22" s="184"/>
      <c r="CQ22" s="184"/>
      <c r="CR22" s="184"/>
      <c r="CS22" s="184"/>
      <c r="CT22" s="184"/>
      <c r="CU22" s="184"/>
      <c r="CV22" s="184"/>
      <c r="CW22" s="184"/>
      <c r="CX22" s="184"/>
      <c r="CY22" s="184"/>
      <c r="CZ22" s="184"/>
      <c r="DA22" s="184"/>
      <c r="DB22" s="184"/>
      <c r="DC22" s="184"/>
      <c r="DD22" s="185"/>
    </row>
    <row r="23" spans="1:108" s="102" customFormat="1" ht="13.5" customHeight="1">
      <c r="A23" s="188"/>
      <c r="B23" s="189"/>
      <c r="C23" s="189"/>
      <c r="D23" s="189"/>
      <c r="E23" s="189"/>
      <c r="F23" s="189"/>
      <c r="G23" s="189"/>
      <c r="H23" s="189"/>
      <c r="I23" s="189"/>
      <c r="J23" s="189"/>
      <c r="K23" s="189"/>
      <c r="L23" s="189"/>
      <c r="M23" s="189"/>
      <c r="N23" s="189"/>
      <c r="O23" s="189"/>
      <c r="P23" s="189"/>
      <c r="Q23" s="189"/>
      <c r="R23" s="189"/>
      <c r="S23" s="189"/>
      <c r="T23" s="189"/>
      <c r="U23" s="189"/>
      <c r="V23" s="189"/>
      <c r="W23" s="189"/>
      <c r="X23" s="189"/>
      <c r="Y23" s="189"/>
      <c r="Z23" s="189"/>
      <c r="AA23" s="190"/>
      <c r="AB23" s="158"/>
      <c r="AC23" s="158"/>
      <c r="AD23" s="158"/>
      <c r="AE23" s="158"/>
      <c r="AF23" s="158"/>
      <c r="AG23" s="195"/>
      <c r="AH23" s="194"/>
      <c r="AI23" s="158"/>
      <c r="AJ23" s="158"/>
      <c r="AK23" s="158"/>
      <c r="AL23" s="158"/>
      <c r="AM23" s="158"/>
      <c r="AN23" s="158"/>
      <c r="AO23" s="158"/>
      <c r="AP23" s="158"/>
      <c r="AQ23" s="158"/>
      <c r="AR23" s="158"/>
      <c r="AS23" s="158"/>
      <c r="AT23" s="158"/>
      <c r="AU23" s="158"/>
      <c r="AV23" s="158"/>
      <c r="AW23" s="158"/>
      <c r="AX23" s="158"/>
      <c r="AY23" s="158"/>
      <c r="AZ23" s="158"/>
      <c r="BA23" s="158"/>
      <c r="BB23" s="195"/>
      <c r="BC23" s="180"/>
      <c r="BD23" s="181"/>
      <c r="BE23" s="181"/>
      <c r="BF23" s="181"/>
      <c r="BG23" s="181"/>
      <c r="BH23" s="181"/>
      <c r="BI23" s="181"/>
      <c r="BJ23" s="181"/>
      <c r="BK23" s="181"/>
      <c r="BL23" s="181"/>
      <c r="BM23" s="181"/>
      <c r="BN23" s="181"/>
      <c r="BO23" s="181"/>
      <c r="BP23" s="181"/>
      <c r="BQ23" s="181"/>
      <c r="BR23" s="181"/>
      <c r="BS23" s="181"/>
      <c r="BT23" s="181"/>
      <c r="BU23" s="181"/>
      <c r="BV23" s="181"/>
      <c r="BW23" s="181"/>
      <c r="BX23" s="182"/>
      <c r="BY23" s="180"/>
      <c r="BZ23" s="181"/>
      <c r="CA23" s="181"/>
      <c r="CB23" s="181"/>
      <c r="CC23" s="181"/>
      <c r="CD23" s="181"/>
      <c r="CE23" s="181"/>
      <c r="CF23" s="181"/>
      <c r="CG23" s="181"/>
      <c r="CH23" s="181"/>
      <c r="CI23" s="181"/>
      <c r="CJ23" s="181"/>
      <c r="CK23" s="181"/>
      <c r="CL23" s="181"/>
      <c r="CM23" s="181"/>
      <c r="CN23" s="182"/>
      <c r="CO23" s="186"/>
      <c r="CP23" s="160"/>
      <c r="CQ23" s="160"/>
      <c r="CR23" s="160"/>
      <c r="CS23" s="160"/>
      <c r="CT23" s="160"/>
      <c r="CU23" s="160"/>
      <c r="CV23" s="160"/>
      <c r="CW23" s="160"/>
      <c r="CX23" s="160"/>
      <c r="CY23" s="160"/>
      <c r="CZ23" s="160"/>
      <c r="DA23" s="160"/>
      <c r="DB23" s="160"/>
      <c r="DC23" s="160"/>
      <c r="DD23" s="187"/>
    </row>
    <row r="24" spans="1:108" s="102" customFormat="1" ht="13.5" customHeight="1" hidden="1">
      <c r="A24" s="188"/>
      <c r="B24" s="189"/>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90"/>
      <c r="AB24" s="166"/>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72"/>
      <c r="BD24" s="172"/>
      <c r="BE24" s="172"/>
      <c r="BF24" s="172"/>
      <c r="BG24" s="172"/>
      <c r="BH24" s="172"/>
      <c r="BI24" s="172"/>
      <c r="BJ24" s="172"/>
      <c r="BK24" s="172"/>
      <c r="BL24" s="172"/>
      <c r="BM24" s="172"/>
      <c r="BN24" s="172"/>
      <c r="BO24" s="172"/>
      <c r="BP24" s="172"/>
      <c r="BQ24" s="172"/>
      <c r="BR24" s="172"/>
      <c r="BS24" s="172"/>
      <c r="BT24" s="172"/>
      <c r="BU24" s="172"/>
      <c r="BV24" s="172"/>
      <c r="BW24" s="172"/>
      <c r="BX24" s="172"/>
      <c r="BY24" s="172"/>
      <c r="BZ24" s="172"/>
      <c r="CA24" s="172"/>
      <c r="CB24" s="172"/>
      <c r="CC24" s="172"/>
      <c r="CD24" s="172"/>
      <c r="CE24" s="172"/>
      <c r="CF24" s="172"/>
      <c r="CG24" s="172"/>
      <c r="CH24" s="172"/>
      <c r="CI24" s="172"/>
      <c r="CJ24" s="172"/>
      <c r="CK24" s="172"/>
      <c r="CL24" s="172"/>
      <c r="CM24" s="172"/>
      <c r="CN24" s="172"/>
      <c r="CO24" s="173"/>
      <c r="CP24" s="173"/>
      <c r="CQ24" s="173"/>
      <c r="CR24" s="173"/>
      <c r="CS24" s="173"/>
      <c r="CT24" s="173"/>
      <c r="CU24" s="173"/>
      <c r="CV24" s="173"/>
      <c r="CW24" s="173"/>
      <c r="CX24" s="173"/>
      <c r="CY24" s="173"/>
      <c r="CZ24" s="173"/>
      <c r="DA24" s="173"/>
      <c r="DB24" s="173"/>
      <c r="DC24" s="173"/>
      <c r="DD24" s="174"/>
    </row>
    <row r="25" spans="1:108" s="102" customFormat="1" ht="13.5" customHeight="1" hidden="1">
      <c r="A25" s="188"/>
      <c r="B25" s="189"/>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90"/>
      <c r="AB25" s="166"/>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72"/>
      <c r="BD25" s="172"/>
      <c r="BE25" s="172"/>
      <c r="BF25" s="172"/>
      <c r="BG25" s="172"/>
      <c r="BH25" s="172"/>
      <c r="BI25" s="172"/>
      <c r="BJ25" s="172"/>
      <c r="BK25" s="172"/>
      <c r="BL25" s="172"/>
      <c r="BM25" s="172"/>
      <c r="BN25" s="172"/>
      <c r="BO25" s="172"/>
      <c r="BP25" s="172"/>
      <c r="BQ25" s="172"/>
      <c r="BR25" s="172"/>
      <c r="BS25" s="172"/>
      <c r="BT25" s="172"/>
      <c r="BU25" s="172"/>
      <c r="BV25" s="172"/>
      <c r="BW25" s="172"/>
      <c r="BX25" s="172"/>
      <c r="BY25" s="172"/>
      <c r="BZ25" s="172"/>
      <c r="CA25" s="172"/>
      <c r="CB25" s="172"/>
      <c r="CC25" s="172"/>
      <c r="CD25" s="172"/>
      <c r="CE25" s="172"/>
      <c r="CF25" s="172"/>
      <c r="CG25" s="172"/>
      <c r="CH25" s="172"/>
      <c r="CI25" s="172"/>
      <c r="CJ25" s="172"/>
      <c r="CK25" s="172"/>
      <c r="CL25" s="172"/>
      <c r="CM25" s="172"/>
      <c r="CN25" s="172"/>
      <c r="CO25" s="173"/>
      <c r="CP25" s="173"/>
      <c r="CQ25" s="173"/>
      <c r="CR25" s="173"/>
      <c r="CS25" s="173"/>
      <c r="CT25" s="173"/>
      <c r="CU25" s="173"/>
      <c r="CV25" s="173"/>
      <c r="CW25" s="173"/>
      <c r="CX25" s="173"/>
      <c r="CY25" s="173"/>
      <c r="CZ25" s="173"/>
      <c r="DA25" s="173"/>
      <c r="DB25" s="173"/>
      <c r="DC25" s="173"/>
      <c r="DD25" s="174"/>
    </row>
    <row r="26" spans="1:108" s="102" customFormat="1" ht="13.5" customHeight="1" hidden="1">
      <c r="A26" s="188"/>
      <c r="B26" s="189"/>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90"/>
      <c r="AB26" s="166"/>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2"/>
      <c r="BY26" s="172"/>
      <c r="BZ26" s="172"/>
      <c r="CA26" s="172"/>
      <c r="CB26" s="172"/>
      <c r="CC26" s="172"/>
      <c r="CD26" s="172"/>
      <c r="CE26" s="172"/>
      <c r="CF26" s="172"/>
      <c r="CG26" s="172"/>
      <c r="CH26" s="172"/>
      <c r="CI26" s="172"/>
      <c r="CJ26" s="172"/>
      <c r="CK26" s="172"/>
      <c r="CL26" s="172"/>
      <c r="CM26" s="172"/>
      <c r="CN26" s="172"/>
      <c r="CO26" s="173"/>
      <c r="CP26" s="173"/>
      <c r="CQ26" s="173"/>
      <c r="CR26" s="173"/>
      <c r="CS26" s="173"/>
      <c r="CT26" s="173"/>
      <c r="CU26" s="173"/>
      <c r="CV26" s="173"/>
      <c r="CW26" s="173"/>
      <c r="CX26" s="173"/>
      <c r="CY26" s="173"/>
      <c r="CZ26" s="173"/>
      <c r="DA26" s="173"/>
      <c r="DB26" s="173"/>
      <c r="DC26" s="173"/>
      <c r="DD26" s="174"/>
    </row>
    <row r="27" spans="1:108" s="102" customFormat="1" ht="13.5" customHeight="1" hidden="1">
      <c r="A27" s="188"/>
      <c r="B27" s="189"/>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90"/>
      <c r="AB27" s="166"/>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72"/>
      <c r="BD27" s="172"/>
      <c r="BE27" s="172"/>
      <c r="BF27" s="172"/>
      <c r="BG27" s="172"/>
      <c r="BH27" s="172"/>
      <c r="BI27" s="172"/>
      <c r="BJ27" s="172"/>
      <c r="BK27" s="172"/>
      <c r="BL27" s="172"/>
      <c r="BM27" s="172"/>
      <c r="BN27" s="172"/>
      <c r="BO27" s="172"/>
      <c r="BP27" s="172"/>
      <c r="BQ27" s="172"/>
      <c r="BR27" s="172"/>
      <c r="BS27" s="172"/>
      <c r="BT27" s="172"/>
      <c r="BU27" s="172"/>
      <c r="BV27" s="172"/>
      <c r="BW27" s="172"/>
      <c r="BX27" s="172"/>
      <c r="BY27" s="172"/>
      <c r="BZ27" s="172"/>
      <c r="CA27" s="172"/>
      <c r="CB27" s="172"/>
      <c r="CC27" s="172"/>
      <c r="CD27" s="172"/>
      <c r="CE27" s="172"/>
      <c r="CF27" s="172"/>
      <c r="CG27" s="172"/>
      <c r="CH27" s="172"/>
      <c r="CI27" s="172"/>
      <c r="CJ27" s="172"/>
      <c r="CK27" s="172"/>
      <c r="CL27" s="172"/>
      <c r="CM27" s="172"/>
      <c r="CN27" s="172"/>
      <c r="CO27" s="173"/>
      <c r="CP27" s="173"/>
      <c r="CQ27" s="173"/>
      <c r="CR27" s="173"/>
      <c r="CS27" s="173"/>
      <c r="CT27" s="173"/>
      <c r="CU27" s="173"/>
      <c r="CV27" s="173"/>
      <c r="CW27" s="173"/>
      <c r="CX27" s="173"/>
      <c r="CY27" s="173"/>
      <c r="CZ27" s="173"/>
      <c r="DA27" s="173"/>
      <c r="DB27" s="173"/>
      <c r="DC27" s="173"/>
      <c r="DD27" s="174"/>
    </row>
    <row r="28" spans="1:108" s="102" customFormat="1" ht="24" customHeight="1">
      <c r="A28" s="163" t="s">
        <v>123</v>
      </c>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5"/>
      <c r="AB28" s="166" t="s">
        <v>221</v>
      </c>
      <c r="AC28" s="167"/>
      <c r="AD28" s="167"/>
      <c r="AE28" s="167"/>
      <c r="AF28" s="167"/>
      <c r="AG28" s="167"/>
      <c r="AH28" s="167" t="s">
        <v>122</v>
      </c>
      <c r="AI28" s="167"/>
      <c r="AJ28" s="167"/>
      <c r="AK28" s="167"/>
      <c r="AL28" s="167"/>
      <c r="AM28" s="167"/>
      <c r="AN28" s="167"/>
      <c r="AO28" s="167"/>
      <c r="AP28" s="167"/>
      <c r="AQ28" s="167"/>
      <c r="AR28" s="167"/>
      <c r="AS28" s="167"/>
      <c r="AT28" s="167"/>
      <c r="AU28" s="167"/>
      <c r="AV28" s="167"/>
      <c r="AW28" s="167"/>
      <c r="AX28" s="167"/>
      <c r="AY28" s="167"/>
      <c r="AZ28" s="167"/>
      <c r="BA28" s="167"/>
      <c r="BB28" s="167"/>
      <c r="BC28" s="172">
        <f>BC33+BC32</f>
        <v>0</v>
      </c>
      <c r="BD28" s="172"/>
      <c r="BE28" s="172"/>
      <c r="BF28" s="172"/>
      <c r="BG28" s="172"/>
      <c r="BH28" s="172"/>
      <c r="BI28" s="172"/>
      <c r="BJ28" s="172"/>
      <c r="BK28" s="172"/>
      <c r="BL28" s="172"/>
      <c r="BM28" s="172"/>
      <c r="BN28" s="172"/>
      <c r="BO28" s="172"/>
      <c r="BP28" s="172"/>
      <c r="BQ28" s="172"/>
      <c r="BR28" s="172"/>
      <c r="BS28" s="172"/>
      <c r="BT28" s="172"/>
      <c r="BU28" s="172"/>
      <c r="BV28" s="172"/>
      <c r="BW28" s="172"/>
      <c r="BX28" s="172"/>
      <c r="BY28" s="172">
        <f>BY33+BY32</f>
        <v>-290186.45000000007</v>
      </c>
      <c r="BZ28" s="172"/>
      <c r="CA28" s="172"/>
      <c r="CB28" s="172"/>
      <c r="CC28" s="172"/>
      <c r="CD28" s="172"/>
      <c r="CE28" s="172"/>
      <c r="CF28" s="172"/>
      <c r="CG28" s="172"/>
      <c r="CH28" s="172"/>
      <c r="CI28" s="172"/>
      <c r="CJ28" s="172"/>
      <c r="CK28" s="172"/>
      <c r="CL28" s="172"/>
      <c r="CM28" s="172"/>
      <c r="CN28" s="172"/>
      <c r="CO28" s="172" t="s">
        <v>121</v>
      </c>
      <c r="CP28" s="173"/>
      <c r="CQ28" s="173"/>
      <c r="CR28" s="173"/>
      <c r="CS28" s="173"/>
      <c r="CT28" s="173"/>
      <c r="CU28" s="173"/>
      <c r="CV28" s="173"/>
      <c r="CW28" s="173"/>
      <c r="CX28" s="173"/>
      <c r="CY28" s="173"/>
      <c r="CZ28" s="173"/>
      <c r="DA28" s="173"/>
      <c r="DB28" s="173"/>
      <c r="DC28" s="173"/>
      <c r="DD28" s="174"/>
    </row>
    <row r="29" spans="1:108" s="102" customFormat="1" ht="23.25" customHeight="1">
      <c r="A29" s="163" t="s">
        <v>120</v>
      </c>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5"/>
      <c r="AB29" s="166" t="s">
        <v>222</v>
      </c>
      <c r="AC29" s="167"/>
      <c r="AD29" s="167"/>
      <c r="AE29" s="167"/>
      <c r="AF29" s="167"/>
      <c r="AG29" s="167"/>
      <c r="AH29" s="167" t="s">
        <v>119</v>
      </c>
      <c r="AI29" s="167"/>
      <c r="AJ29" s="167"/>
      <c r="AK29" s="167"/>
      <c r="AL29" s="167"/>
      <c r="AM29" s="167"/>
      <c r="AN29" s="167"/>
      <c r="AO29" s="167"/>
      <c r="AP29" s="167"/>
      <c r="AQ29" s="167"/>
      <c r="AR29" s="167"/>
      <c r="AS29" s="167"/>
      <c r="AT29" s="167"/>
      <c r="AU29" s="167"/>
      <c r="AV29" s="167"/>
      <c r="AW29" s="167"/>
      <c r="AX29" s="167"/>
      <c r="AY29" s="167"/>
      <c r="AZ29" s="167"/>
      <c r="BA29" s="167"/>
      <c r="BB29" s="167"/>
      <c r="BC29" s="172">
        <f>BC30</f>
        <v>-8294900</v>
      </c>
      <c r="BD29" s="172"/>
      <c r="BE29" s="172"/>
      <c r="BF29" s="172"/>
      <c r="BG29" s="172"/>
      <c r="BH29" s="172"/>
      <c r="BI29" s="172"/>
      <c r="BJ29" s="172"/>
      <c r="BK29" s="172"/>
      <c r="BL29" s="172"/>
      <c r="BM29" s="172"/>
      <c r="BN29" s="172"/>
      <c r="BO29" s="172"/>
      <c r="BP29" s="172"/>
      <c r="BQ29" s="172"/>
      <c r="BR29" s="172"/>
      <c r="BS29" s="172"/>
      <c r="BT29" s="172"/>
      <c r="BU29" s="172"/>
      <c r="BV29" s="172"/>
      <c r="BW29" s="172"/>
      <c r="BX29" s="172"/>
      <c r="BY29" s="172">
        <f>BY30</f>
        <v>-1079958.17</v>
      </c>
      <c r="BZ29" s="172"/>
      <c r="CA29" s="172"/>
      <c r="CB29" s="172"/>
      <c r="CC29" s="172"/>
      <c r="CD29" s="172"/>
      <c r="CE29" s="172"/>
      <c r="CF29" s="172"/>
      <c r="CG29" s="172"/>
      <c r="CH29" s="172"/>
      <c r="CI29" s="172"/>
      <c r="CJ29" s="172"/>
      <c r="CK29" s="172"/>
      <c r="CL29" s="172"/>
      <c r="CM29" s="172"/>
      <c r="CN29" s="172"/>
      <c r="CO29" s="173" t="s">
        <v>135</v>
      </c>
      <c r="CP29" s="173"/>
      <c r="CQ29" s="173"/>
      <c r="CR29" s="173"/>
      <c r="CS29" s="173"/>
      <c r="CT29" s="173"/>
      <c r="CU29" s="173"/>
      <c r="CV29" s="173"/>
      <c r="CW29" s="173"/>
      <c r="CX29" s="173"/>
      <c r="CY29" s="173"/>
      <c r="CZ29" s="173"/>
      <c r="DA29" s="173"/>
      <c r="DB29" s="173"/>
      <c r="DC29" s="173"/>
      <c r="DD29" s="174"/>
    </row>
    <row r="30" spans="1:108" s="102" customFormat="1" ht="23.25" customHeight="1">
      <c r="A30" s="163" t="s">
        <v>118</v>
      </c>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5"/>
      <c r="AB30" s="166" t="s">
        <v>222</v>
      </c>
      <c r="AC30" s="167"/>
      <c r="AD30" s="167"/>
      <c r="AE30" s="167"/>
      <c r="AF30" s="167"/>
      <c r="AG30" s="167"/>
      <c r="AH30" s="167" t="s">
        <v>117</v>
      </c>
      <c r="AI30" s="167"/>
      <c r="AJ30" s="167"/>
      <c r="AK30" s="167"/>
      <c r="AL30" s="167"/>
      <c r="AM30" s="167"/>
      <c r="AN30" s="167"/>
      <c r="AO30" s="167"/>
      <c r="AP30" s="167"/>
      <c r="AQ30" s="167"/>
      <c r="AR30" s="167"/>
      <c r="AS30" s="167"/>
      <c r="AT30" s="167"/>
      <c r="AU30" s="167"/>
      <c r="AV30" s="167"/>
      <c r="AW30" s="167"/>
      <c r="AX30" s="167"/>
      <c r="AY30" s="167"/>
      <c r="AZ30" s="167"/>
      <c r="BA30" s="167"/>
      <c r="BB30" s="167"/>
      <c r="BC30" s="172">
        <f>BC31</f>
        <v>-8294900</v>
      </c>
      <c r="BD30" s="172"/>
      <c r="BE30" s="172"/>
      <c r="BF30" s="172"/>
      <c r="BG30" s="172"/>
      <c r="BH30" s="172"/>
      <c r="BI30" s="172"/>
      <c r="BJ30" s="172"/>
      <c r="BK30" s="172"/>
      <c r="BL30" s="172"/>
      <c r="BM30" s="172"/>
      <c r="BN30" s="172"/>
      <c r="BO30" s="172"/>
      <c r="BP30" s="172"/>
      <c r="BQ30" s="172"/>
      <c r="BR30" s="172"/>
      <c r="BS30" s="172"/>
      <c r="BT30" s="172"/>
      <c r="BU30" s="172"/>
      <c r="BV30" s="172"/>
      <c r="BW30" s="172"/>
      <c r="BX30" s="172"/>
      <c r="BY30" s="172">
        <f>BY31</f>
        <v>-1079958.17</v>
      </c>
      <c r="BZ30" s="172"/>
      <c r="CA30" s="172"/>
      <c r="CB30" s="172"/>
      <c r="CC30" s="172"/>
      <c r="CD30" s="172"/>
      <c r="CE30" s="172"/>
      <c r="CF30" s="172"/>
      <c r="CG30" s="172"/>
      <c r="CH30" s="172"/>
      <c r="CI30" s="172"/>
      <c r="CJ30" s="172"/>
      <c r="CK30" s="172"/>
      <c r="CL30" s="172"/>
      <c r="CM30" s="172"/>
      <c r="CN30" s="172"/>
      <c r="CO30" s="173" t="s">
        <v>135</v>
      </c>
      <c r="CP30" s="173"/>
      <c r="CQ30" s="173"/>
      <c r="CR30" s="173"/>
      <c r="CS30" s="173"/>
      <c r="CT30" s="173"/>
      <c r="CU30" s="173"/>
      <c r="CV30" s="173"/>
      <c r="CW30" s="173"/>
      <c r="CX30" s="173"/>
      <c r="CY30" s="173"/>
      <c r="CZ30" s="173"/>
      <c r="DA30" s="173"/>
      <c r="DB30" s="173"/>
      <c r="DC30" s="173"/>
      <c r="DD30" s="174"/>
    </row>
    <row r="31" spans="1:108" s="102" customFormat="1" ht="33" customHeight="1">
      <c r="A31" s="163" t="s">
        <v>116</v>
      </c>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5"/>
      <c r="AB31" s="166" t="s">
        <v>222</v>
      </c>
      <c r="AC31" s="167"/>
      <c r="AD31" s="167"/>
      <c r="AE31" s="167"/>
      <c r="AF31" s="167"/>
      <c r="AG31" s="167"/>
      <c r="AH31" s="167" t="s">
        <v>115</v>
      </c>
      <c r="AI31" s="167"/>
      <c r="AJ31" s="167"/>
      <c r="AK31" s="167"/>
      <c r="AL31" s="167"/>
      <c r="AM31" s="167"/>
      <c r="AN31" s="167"/>
      <c r="AO31" s="167"/>
      <c r="AP31" s="167"/>
      <c r="AQ31" s="167"/>
      <c r="AR31" s="167"/>
      <c r="AS31" s="167"/>
      <c r="AT31" s="167"/>
      <c r="AU31" s="167"/>
      <c r="AV31" s="167"/>
      <c r="AW31" s="167"/>
      <c r="AX31" s="167"/>
      <c r="AY31" s="167"/>
      <c r="AZ31" s="167"/>
      <c r="BA31" s="167"/>
      <c r="BB31" s="167"/>
      <c r="BC31" s="172">
        <f>BC32</f>
        <v>-8294900</v>
      </c>
      <c r="BD31" s="172"/>
      <c r="BE31" s="172"/>
      <c r="BF31" s="172"/>
      <c r="BG31" s="172"/>
      <c r="BH31" s="172"/>
      <c r="BI31" s="172"/>
      <c r="BJ31" s="172"/>
      <c r="BK31" s="172"/>
      <c r="BL31" s="172"/>
      <c r="BM31" s="172"/>
      <c r="BN31" s="172"/>
      <c r="BO31" s="172"/>
      <c r="BP31" s="172"/>
      <c r="BQ31" s="172"/>
      <c r="BR31" s="172"/>
      <c r="BS31" s="172"/>
      <c r="BT31" s="172"/>
      <c r="BU31" s="172"/>
      <c r="BV31" s="172"/>
      <c r="BW31" s="172"/>
      <c r="BX31" s="172"/>
      <c r="BY31" s="172">
        <f>BY32</f>
        <v>-1079958.17</v>
      </c>
      <c r="BZ31" s="172"/>
      <c r="CA31" s="172"/>
      <c r="CB31" s="172"/>
      <c r="CC31" s="172"/>
      <c r="CD31" s="172"/>
      <c r="CE31" s="172"/>
      <c r="CF31" s="172"/>
      <c r="CG31" s="172"/>
      <c r="CH31" s="172"/>
      <c r="CI31" s="172"/>
      <c r="CJ31" s="172"/>
      <c r="CK31" s="172"/>
      <c r="CL31" s="172"/>
      <c r="CM31" s="172"/>
      <c r="CN31" s="172"/>
      <c r="CO31" s="173" t="s">
        <v>135</v>
      </c>
      <c r="CP31" s="173"/>
      <c r="CQ31" s="173"/>
      <c r="CR31" s="173"/>
      <c r="CS31" s="173"/>
      <c r="CT31" s="173"/>
      <c r="CU31" s="173"/>
      <c r="CV31" s="173"/>
      <c r="CW31" s="173"/>
      <c r="CX31" s="173"/>
      <c r="CY31" s="173"/>
      <c r="CZ31" s="173"/>
      <c r="DA31" s="173"/>
      <c r="DB31" s="173"/>
      <c r="DC31" s="173"/>
      <c r="DD31" s="174"/>
    </row>
    <row r="32" spans="1:108" s="102" customFormat="1" ht="46.5" customHeight="1">
      <c r="A32" s="163" t="s">
        <v>114</v>
      </c>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5"/>
      <c r="AB32" s="166" t="s">
        <v>222</v>
      </c>
      <c r="AC32" s="167"/>
      <c r="AD32" s="167"/>
      <c r="AE32" s="167"/>
      <c r="AF32" s="167"/>
      <c r="AG32" s="167"/>
      <c r="AH32" s="167" t="s">
        <v>113</v>
      </c>
      <c r="AI32" s="167"/>
      <c r="AJ32" s="167"/>
      <c r="AK32" s="167"/>
      <c r="AL32" s="167"/>
      <c r="AM32" s="167"/>
      <c r="AN32" s="167"/>
      <c r="AO32" s="167"/>
      <c r="AP32" s="167"/>
      <c r="AQ32" s="167"/>
      <c r="AR32" s="167"/>
      <c r="AS32" s="167"/>
      <c r="AT32" s="167"/>
      <c r="AU32" s="167"/>
      <c r="AV32" s="167"/>
      <c r="AW32" s="167"/>
      <c r="AX32" s="167"/>
      <c r="AY32" s="167"/>
      <c r="AZ32" s="167"/>
      <c r="BA32" s="167"/>
      <c r="BB32" s="167"/>
      <c r="BC32" s="172">
        <f>-Доходы!D14</f>
        <v>-8294900</v>
      </c>
      <c r="BD32" s="172"/>
      <c r="BE32" s="172"/>
      <c r="BF32" s="172"/>
      <c r="BG32" s="172"/>
      <c r="BH32" s="172"/>
      <c r="BI32" s="172"/>
      <c r="BJ32" s="172"/>
      <c r="BK32" s="172"/>
      <c r="BL32" s="172"/>
      <c r="BM32" s="172"/>
      <c r="BN32" s="172"/>
      <c r="BO32" s="172"/>
      <c r="BP32" s="172"/>
      <c r="BQ32" s="172"/>
      <c r="BR32" s="172"/>
      <c r="BS32" s="172"/>
      <c r="BT32" s="172"/>
      <c r="BU32" s="172"/>
      <c r="BV32" s="172"/>
      <c r="BW32" s="172"/>
      <c r="BX32" s="172"/>
      <c r="BY32" s="172">
        <f>-Доходы!E14</f>
        <v>-1079958.17</v>
      </c>
      <c r="BZ32" s="172"/>
      <c r="CA32" s="172"/>
      <c r="CB32" s="172"/>
      <c r="CC32" s="172"/>
      <c r="CD32" s="172"/>
      <c r="CE32" s="172"/>
      <c r="CF32" s="172"/>
      <c r="CG32" s="172"/>
      <c r="CH32" s="172"/>
      <c r="CI32" s="172"/>
      <c r="CJ32" s="172"/>
      <c r="CK32" s="172"/>
      <c r="CL32" s="172"/>
      <c r="CM32" s="172"/>
      <c r="CN32" s="172"/>
      <c r="CO32" s="173" t="s">
        <v>135</v>
      </c>
      <c r="CP32" s="173"/>
      <c r="CQ32" s="173"/>
      <c r="CR32" s="173"/>
      <c r="CS32" s="173"/>
      <c r="CT32" s="173"/>
      <c r="CU32" s="173"/>
      <c r="CV32" s="173"/>
      <c r="CW32" s="173"/>
      <c r="CX32" s="173"/>
      <c r="CY32" s="173"/>
      <c r="CZ32" s="173"/>
      <c r="DA32" s="173"/>
      <c r="DB32" s="173"/>
      <c r="DC32" s="173"/>
      <c r="DD32" s="174"/>
    </row>
    <row r="33" spans="1:108" s="102" customFormat="1" ht="23.25" customHeight="1">
      <c r="A33" s="163" t="s">
        <v>112</v>
      </c>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5"/>
      <c r="AB33" s="166" t="s">
        <v>223</v>
      </c>
      <c r="AC33" s="167"/>
      <c r="AD33" s="167"/>
      <c r="AE33" s="167"/>
      <c r="AF33" s="167"/>
      <c r="AG33" s="167"/>
      <c r="AH33" s="167" t="s">
        <v>111</v>
      </c>
      <c r="AI33" s="167"/>
      <c r="AJ33" s="167"/>
      <c r="AK33" s="167"/>
      <c r="AL33" s="167"/>
      <c r="AM33" s="167"/>
      <c r="AN33" s="167"/>
      <c r="AO33" s="167"/>
      <c r="AP33" s="167"/>
      <c r="AQ33" s="167"/>
      <c r="AR33" s="167"/>
      <c r="AS33" s="167"/>
      <c r="AT33" s="167"/>
      <c r="AU33" s="167"/>
      <c r="AV33" s="167"/>
      <c r="AW33" s="167"/>
      <c r="AX33" s="167"/>
      <c r="AY33" s="167"/>
      <c r="AZ33" s="167"/>
      <c r="BA33" s="167"/>
      <c r="BB33" s="167"/>
      <c r="BC33" s="172">
        <f>BC34</f>
        <v>8294900</v>
      </c>
      <c r="BD33" s="172"/>
      <c r="BE33" s="172"/>
      <c r="BF33" s="172"/>
      <c r="BG33" s="172"/>
      <c r="BH33" s="172"/>
      <c r="BI33" s="172"/>
      <c r="BJ33" s="172"/>
      <c r="BK33" s="172"/>
      <c r="BL33" s="172"/>
      <c r="BM33" s="172"/>
      <c r="BN33" s="172"/>
      <c r="BO33" s="172"/>
      <c r="BP33" s="172"/>
      <c r="BQ33" s="172"/>
      <c r="BR33" s="172"/>
      <c r="BS33" s="172"/>
      <c r="BT33" s="172"/>
      <c r="BU33" s="172"/>
      <c r="BV33" s="172"/>
      <c r="BW33" s="172"/>
      <c r="BX33" s="172"/>
      <c r="BY33" s="172">
        <f>BY34</f>
        <v>789771.7199999999</v>
      </c>
      <c r="BZ33" s="172"/>
      <c r="CA33" s="172"/>
      <c r="CB33" s="172"/>
      <c r="CC33" s="172"/>
      <c r="CD33" s="172"/>
      <c r="CE33" s="172"/>
      <c r="CF33" s="172"/>
      <c r="CG33" s="172"/>
      <c r="CH33" s="172"/>
      <c r="CI33" s="172"/>
      <c r="CJ33" s="172"/>
      <c r="CK33" s="172"/>
      <c r="CL33" s="172"/>
      <c r="CM33" s="172"/>
      <c r="CN33" s="172"/>
      <c r="CO33" s="173" t="s">
        <v>135</v>
      </c>
      <c r="CP33" s="173"/>
      <c r="CQ33" s="173"/>
      <c r="CR33" s="173"/>
      <c r="CS33" s="173"/>
      <c r="CT33" s="173"/>
      <c r="CU33" s="173"/>
      <c r="CV33" s="173"/>
      <c r="CW33" s="173"/>
      <c r="CX33" s="173"/>
      <c r="CY33" s="173"/>
      <c r="CZ33" s="173"/>
      <c r="DA33" s="173"/>
      <c r="DB33" s="173"/>
      <c r="DC33" s="173"/>
      <c r="DD33" s="174"/>
    </row>
    <row r="34" spans="1:108" s="102" customFormat="1" ht="23.25" customHeight="1">
      <c r="A34" s="163" t="s">
        <v>110</v>
      </c>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5"/>
      <c r="AB34" s="166" t="s">
        <v>223</v>
      </c>
      <c r="AC34" s="167"/>
      <c r="AD34" s="167"/>
      <c r="AE34" s="167"/>
      <c r="AF34" s="167"/>
      <c r="AG34" s="167"/>
      <c r="AH34" s="167" t="s">
        <v>109</v>
      </c>
      <c r="AI34" s="167"/>
      <c r="AJ34" s="167"/>
      <c r="AK34" s="167"/>
      <c r="AL34" s="167"/>
      <c r="AM34" s="167"/>
      <c r="AN34" s="167"/>
      <c r="AO34" s="167"/>
      <c r="AP34" s="167"/>
      <c r="AQ34" s="167"/>
      <c r="AR34" s="167"/>
      <c r="AS34" s="167"/>
      <c r="AT34" s="167"/>
      <c r="AU34" s="167"/>
      <c r="AV34" s="167"/>
      <c r="AW34" s="167"/>
      <c r="AX34" s="167"/>
      <c r="AY34" s="167"/>
      <c r="AZ34" s="167"/>
      <c r="BA34" s="167"/>
      <c r="BB34" s="167"/>
      <c r="BC34" s="172">
        <f>BC35</f>
        <v>8294900</v>
      </c>
      <c r="BD34" s="172"/>
      <c r="BE34" s="172"/>
      <c r="BF34" s="172"/>
      <c r="BG34" s="172"/>
      <c r="BH34" s="172"/>
      <c r="BI34" s="172"/>
      <c r="BJ34" s="172"/>
      <c r="BK34" s="172"/>
      <c r="BL34" s="172"/>
      <c r="BM34" s="172"/>
      <c r="BN34" s="172"/>
      <c r="BO34" s="172"/>
      <c r="BP34" s="172"/>
      <c r="BQ34" s="172"/>
      <c r="BR34" s="172"/>
      <c r="BS34" s="172"/>
      <c r="BT34" s="172"/>
      <c r="BU34" s="172"/>
      <c r="BV34" s="172"/>
      <c r="BW34" s="172"/>
      <c r="BX34" s="172"/>
      <c r="BY34" s="172">
        <f>BY35</f>
        <v>789771.7199999999</v>
      </c>
      <c r="BZ34" s="172"/>
      <c r="CA34" s="172"/>
      <c r="CB34" s="172"/>
      <c r="CC34" s="172"/>
      <c r="CD34" s="172"/>
      <c r="CE34" s="172"/>
      <c r="CF34" s="172"/>
      <c r="CG34" s="172"/>
      <c r="CH34" s="172"/>
      <c r="CI34" s="172"/>
      <c r="CJ34" s="172"/>
      <c r="CK34" s="172"/>
      <c r="CL34" s="172"/>
      <c r="CM34" s="172"/>
      <c r="CN34" s="172"/>
      <c r="CO34" s="173" t="s">
        <v>135</v>
      </c>
      <c r="CP34" s="173"/>
      <c r="CQ34" s="173"/>
      <c r="CR34" s="173"/>
      <c r="CS34" s="173"/>
      <c r="CT34" s="173"/>
      <c r="CU34" s="173"/>
      <c r="CV34" s="173"/>
      <c r="CW34" s="173"/>
      <c r="CX34" s="173"/>
      <c r="CY34" s="173"/>
      <c r="CZ34" s="173"/>
      <c r="DA34" s="173"/>
      <c r="DB34" s="173"/>
      <c r="DC34" s="173"/>
      <c r="DD34" s="174"/>
    </row>
    <row r="35" spans="1:108" s="102" customFormat="1" ht="36" customHeight="1">
      <c r="A35" s="163" t="s">
        <v>108</v>
      </c>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5"/>
      <c r="AB35" s="166" t="s">
        <v>223</v>
      </c>
      <c r="AC35" s="167"/>
      <c r="AD35" s="167"/>
      <c r="AE35" s="167"/>
      <c r="AF35" s="167"/>
      <c r="AG35" s="167"/>
      <c r="AH35" s="167" t="s">
        <v>107</v>
      </c>
      <c r="AI35" s="167"/>
      <c r="AJ35" s="167"/>
      <c r="AK35" s="167"/>
      <c r="AL35" s="167"/>
      <c r="AM35" s="167"/>
      <c r="AN35" s="167"/>
      <c r="AO35" s="167"/>
      <c r="AP35" s="167"/>
      <c r="AQ35" s="167"/>
      <c r="AR35" s="167"/>
      <c r="AS35" s="167"/>
      <c r="AT35" s="167"/>
      <c r="AU35" s="167"/>
      <c r="AV35" s="167"/>
      <c r="AW35" s="167"/>
      <c r="AX35" s="167"/>
      <c r="AY35" s="167"/>
      <c r="AZ35" s="167"/>
      <c r="BA35" s="167"/>
      <c r="BB35" s="167"/>
      <c r="BC35" s="172">
        <f>BC36</f>
        <v>8294900</v>
      </c>
      <c r="BD35" s="172"/>
      <c r="BE35" s="172"/>
      <c r="BF35" s="172"/>
      <c r="BG35" s="172"/>
      <c r="BH35" s="172"/>
      <c r="BI35" s="172"/>
      <c r="BJ35" s="172"/>
      <c r="BK35" s="172"/>
      <c r="BL35" s="172"/>
      <c r="BM35" s="172"/>
      <c r="BN35" s="172"/>
      <c r="BO35" s="172"/>
      <c r="BP35" s="172"/>
      <c r="BQ35" s="172"/>
      <c r="BR35" s="172"/>
      <c r="BS35" s="172"/>
      <c r="BT35" s="172"/>
      <c r="BU35" s="172"/>
      <c r="BV35" s="172"/>
      <c r="BW35" s="172"/>
      <c r="BX35" s="172"/>
      <c r="BY35" s="172">
        <f>BY36</f>
        <v>789771.7199999999</v>
      </c>
      <c r="BZ35" s="172"/>
      <c r="CA35" s="172"/>
      <c r="CB35" s="172"/>
      <c r="CC35" s="172"/>
      <c r="CD35" s="172"/>
      <c r="CE35" s="172"/>
      <c r="CF35" s="172"/>
      <c r="CG35" s="172"/>
      <c r="CH35" s="172"/>
      <c r="CI35" s="172"/>
      <c r="CJ35" s="172"/>
      <c r="CK35" s="172"/>
      <c r="CL35" s="172"/>
      <c r="CM35" s="172"/>
      <c r="CN35" s="172"/>
      <c r="CO35" s="173" t="s">
        <v>135</v>
      </c>
      <c r="CP35" s="173"/>
      <c r="CQ35" s="173"/>
      <c r="CR35" s="173"/>
      <c r="CS35" s="173"/>
      <c r="CT35" s="173"/>
      <c r="CU35" s="173"/>
      <c r="CV35" s="173"/>
      <c r="CW35" s="173"/>
      <c r="CX35" s="173"/>
      <c r="CY35" s="173"/>
      <c r="CZ35" s="173"/>
      <c r="DA35" s="173"/>
      <c r="DB35" s="173"/>
      <c r="DC35" s="173"/>
      <c r="DD35" s="174"/>
    </row>
    <row r="36" spans="1:108" ht="48" customHeight="1" thickBot="1">
      <c r="A36" s="163" t="s">
        <v>106</v>
      </c>
      <c r="B36" s="164"/>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5"/>
      <c r="AB36" s="169"/>
      <c r="AC36" s="170"/>
      <c r="AD36" s="170"/>
      <c r="AE36" s="170"/>
      <c r="AF36" s="170"/>
      <c r="AG36" s="170"/>
      <c r="AH36" s="170" t="s">
        <v>105</v>
      </c>
      <c r="AI36" s="170"/>
      <c r="AJ36" s="170"/>
      <c r="AK36" s="170"/>
      <c r="AL36" s="170"/>
      <c r="AM36" s="170"/>
      <c r="AN36" s="170"/>
      <c r="AO36" s="170"/>
      <c r="AP36" s="170"/>
      <c r="AQ36" s="170"/>
      <c r="AR36" s="170"/>
      <c r="AS36" s="170"/>
      <c r="AT36" s="170"/>
      <c r="AU36" s="170"/>
      <c r="AV36" s="170"/>
      <c r="AW36" s="170"/>
      <c r="AX36" s="170"/>
      <c r="AY36" s="170"/>
      <c r="AZ36" s="170"/>
      <c r="BA36" s="170"/>
      <c r="BB36" s="170"/>
      <c r="BC36" s="171">
        <f>Расходы!D4</f>
        <v>8294900</v>
      </c>
      <c r="BD36" s="171"/>
      <c r="BE36" s="171"/>
      <c r="BF36" s="171"/>
      <c r="BG36" s="171"/>
      <c r="BH36" s="171"/>
      <c r="BI36" s="171"/>
      <c r="BJ36" s="171"/>
      <c r="BK36" s="171"/>
      <c r="BL36" s="171"/>
      <c r="BM36" s="171"/>
      <c r="BN36" s="171"/>
      <c r="BO36" s="171"/>
      <c r="BP36" s="171"/>
      <c r="BQ36" s="171"/>
      <c r="BR36" s="171"/>
      <c r="BS36" s="171"/>
      <c r="BT36" s="171"/>
      <c r="BU36" s="171"/>
      <c r="BV36" s="171"/>
      <c r="BW36" s="171"/>
      <c r="BX36" s="171"/>
      <c r="BY36" s="171">
        <f>Расходы!E4</f>
        <v>789771.7199999999</v>
      </c>
      <c r="BZ36" s="171"/>
      <c r="CA36" s="171"/>
      <c r="CB36" s="171"/>
      <c r="CC36" s="171"/>
      <c r="CD36" s="171"/>
      <c r="CE36" s="171"/>
      <c r="CF36" s="171"/>
      <c r="CG36" s="171"/>
      <c r="CH36" s="171"/>
      <c r="CI36" s="171"/>
      <c r="CJ36" s="171"/>
      <c r="CK36" s="171"/>
      <c r="CL36" s="171"/>
      <c r="CM36" s="171"/>
      <c r="CN36" s="171"/>
      <c r="CO36" s="175" t="s">
        <v>135</v>
      </c>
      <c r="CP36" s="175"/>
      <c r="CQ36" s="175"/>
      <c r="CR36" s="175"/>
      <c r="CS36" s="175"/>
      <c r="CT36" s="175"/>
      <c r="CU36" s="175"/>
      <c r="CV36" s="175"/>
      <c r="CW36" s="175"/>
      <c r="CX36" s="175"/>
      <c r="CY36" s="175"/>
      <c r="CZ36" s="175"/>
      <c r="DA36" s="175"/>
      <c r="DB36" s="175"/>
      <c r="DC36" s="175"/>
      <c r="DD36" s="176"/>
    </row>
    <row r="37" spans="29:32" ht="16.5" customHeight="1">
      <c r="AC37" s="101"/>
      <c r="AD37" s="101"/>
      <c r="AE37" s="101"/>
      <c r="AF37" s="101"/>
    </row>
    <row r="38" spans="1:65" s="94" customFormat="1" ht="11.25">
      <c r="A38" s="168" t="s">
        <v>104</v>
      </c>
      <c r="B38" s="168"/>
      <c r="C38" s="168"/>
      <c r="D38" s="168"/>
      <c r="E38" s="168"/>
      <c r="F38" s="168"/>
      <c r="G38" s="168"/>
      <c r="H38" s="168"/>
      <c r="I38" s="168"/>
      <c r="J38" s="168"/>
      <c r="K38" s="168"/>
      <c r="L38" s="168"/>
      <c r="M38" s="168"/>
      <c r="N38" s="168"/>
      <c r="O38" s="168"/>
      <c r="P38" s="168"/>
      <c r="Q38" s="168"/>
      <c r="R38" s="168"/>
      <c r="S38" s="168"/>
      <c r="T38" s="100"/>
      <c r="U38" s="100"/>
      <c r="V38" s="100"/>
      <c r="W38" s="100"/>
      <c r="X38" s="100"/>
      <c r="Y38" s="100"/>
      <c r="Z38" s="100"/>
      <c r="AA38" s="100"/>
      <c r="AB38" s="100"/>
      <c r="AC38" s="100"/>
      <c r="AD38" s="100"/>
      <c r="AE38" s="100"/>
      <c r="AF38" s="100"/>
      <c r="AG38" s="100"/>
      <c r="AH38" s="100"/>
      <c r="AL38" s="160" t="s">
        <v>103</v>
      </c>
      <c r="AM38" s="160"/>
      <c r="AN38" s="160"/>
      <c r="AO38" s="160"/>
      <c r="AP38" s="160"/>
      <c r="AQ38" s="160"/>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row>
    <row r="39" spans="15:65" s="94" customFormat="1" ht="11.25">
      <c r="O39" s="161" t="s">
        <v>97</v>
      </c>
      <c r="P39" s="161"/>
      <c r="Q39" s="161"/>
      <c r="R39" s="161"/>
      <c r="S39" s="161"/>
      <c r="T39" s="161"/>
      <c r="U39" s="161"/>
      <c r="V39" s="161"/>
      <c r="W39" s="161"/>
      <c r="X39" s="161"/>
      <c r="Y39" s="161"/>
      <c r="Z39" s="161"/>
      <c r="AA39" s="161"/>
      <c r="AB39" s="161"/>
      <c r="AC39" s="161"/>
      <c r="AD39" s="161"/>
      <c r="AE39" s="161"/>
      <c r="AF39" s="161"/>
      <c r="AG39" s="161"/>
      <c r="AH39" s="161"/>
      <c r="AL39" s="161" t="s">
        <v>96</v>
      </c>
      <c r="AM39" s="161"/>
      <c r="AN39" s="161"/>
      <c r="AO39" s="161"/>
      <c r="AP39" s="161"/>
      <c r="AQ39" s="161"/>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row>
    <row r="40" spans="19:98" s="94" customFormat="1" ht="11.25">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7"/>
      <c r="BC40" s="97"/>
      <c r="BD40" s="97"/>
      <c r="BE40" s="97"/>
      <c r="BF40" s="97"/>
      <c r="BG40" s="99"/>
      <c r="BH40" s="99"/>
      <c r="BI40" s="99"/>
      <c r="BJ40" s="99"/>
      <c r="BK40" s="99"/>
      <c r="BL40" s="99"/>
      <c r="BM40" s="99"/>
      <c r="BN40" s="99"/>
      <c r="BO40" s="99"/>
      <c r="CL40" s="99"/>
      <c r="CM40" s="99"/>
      <c r="CN40" s="99"/>
      <c r="CO40" s="99"/>
      <c r="CP40" s="99"/>
      <c r="CQ40" s="99"/>
      <c r="CR40" s="99"/>
      <c r="CS40" s="99"/>
      <c r="CT40" s="99"/>
    </row>
    <row r="41" s="94" customFormat="1" ht="11.25">
      <c r="A41" s="94" t="s">
        <v>102</v>
      </c>
    </row>
    <row r="42" spans="1:73" s="94" customFormat="1" ht="11.25">
      <c r="A42" s="94" t="s">
        <v>101</v>
      </c>
      <c r="X42" s="160"/>
      <c r="Y42" s="160"/>
      <c r="Z42" s="160"/>
      <c r="AA42" s="160"/>
      <c r="AB42" s="160"/>
      <c r="AC42" s="160"/>
      <c r="AD42" s="160"/>
      <c r="AE42" s="160"/>
      <c r="AF42" s="160"/>
      <c r="AG42" s="160"/>
      <c r="AH42" s="160"/>
      <c r="AI42" s="160"/>
      <c r="AJ42" s="160"/>
      <c r="AK42" s="160"/>
      <c r="AL42" s="160"/>
      <c r="AM42" s="160"/>
      <c r="AN42" s="160"/>
      <c r="AO42" s="160"/>
      <c r="AP42" s="160"/>
      <c r="AQ42" s="160"/>
      <c r="AT42" s="160" t="s">
        <v>100</v>
      </c>
      <c r="AU42" s="160"/>
      <c r="AV42" s="160"/>
      <c r="AW42" s="160"/>
      <c r="AX42" s="160"/>
      <c r="AY42" s="160"/>
      <c r="AZ42" s="160"/>
      <c r="BA42" s="160"/>
      <c r="BB42" s="160"/>
      <c r="BC42" s="160"/>
      <c r="BD42" s="160"/>
      <c r="BE42" s="160"/>
      <c r="BF42" s="160"/>
      <c r="BG42" s="160"/>
      <c r="BH42" s="160"/>
      <c r="BI42" s="160"/>
      <c r="BJ42" s="160"/>
      <c r="BK42" s="160"/>
      <c r="BL42" s="160"/>
      <c r="BM42" s="160"/>
      <c r="BN42" s="160"/>
      <c r="BO42" s="160"/>
      <c r="BP42" s="160"/>
      <c r="BQ42" s="160"/>
      <c r="BR42" s="160"/>
      <c r="BS42" s="160"/>
      <c r="BT42" s="160"/>
      <c r="BU42" s="160"/>
    </row>
    <row r="43" spans="1:103" s="97" customFormat="1" ht="12.75" customHeight="1">
      <c r="A43" s="94"/>
      <c r="B43" s="94"/>
      <c r="C43" s="94"/>
      <c r="D43" s="94"/>
      <c r="E43" s="94"/>
      <c r="F43" s="94"/>
      <c r="G43" s="94"/>
      <c r="H43" s="94"/>
      <c r="I43" s="94"/>
      <c r="J43" s="94"/>
      <c r="K43" s="94"/>
      <c r="L43" s="94"/>
      <c r="M43" s="94"/>
      <c r="N43" s="94"/>
      <c r="O43" s="94"/>
      <c r="P43" s="94"/>
      <c r="Q43" s="94"/>
      <c r="X43" s="161" t="s">
        <v>97</v>
      </c>
      <c r="Y43" s="161"/>
      <c r="Z43" s="161"/>
      <c r="AA43" s="161"/>
      <c r="AB43" s="161"/>
      <c r="AC43" s="161"/>
      <c r="AD43" s="161"/>
      <c r="AE43" s="161"/>
      <c r="AF43" s="161"/>
      <c r="AG43" s="161"/>
      <c r="AH43" s="161"/>
      <c r="AI43" s="161"/>
      <c r="AJ43" s="161"/>
      <c r="AK43" s="161"/>
      <c r="AL43" s="161"/>
      <c r="AM43" s="161"/>
      <c r="AN43" s="161"/>
      <c r="AO43" s="161"/>
      <c r="AP43" s="161"/>
      <c r="AQ43" s="161"/>
      <c r="AT43" s="161" t="s">
        <v>96</v>
      </c>
      <c r="AU43" s="161"/>
      <c r="AV43" s="161"/>
      <c r="AW43" s="161"/>
      <c r="AX43" s="161"/>
      <c r="AY43" s="161"/>
      <c r="AZ43" s="161"/>
      <c r="BA43" s="161"/>
      <c r="BB43" s="161"/>
      <c r="BC43" s="161"/>
      <c r="BD43" s="161"/>
      <c r="BE43" s="161"/>
      <c r="BF43" s="161"/>
      <c r="BG43" s="161"/>
      <c r="BH43" s="161"/>
      <c r="BI43" s="161"/>
      <c r="BJ43" s="161"/>
      <c r="BK43" s="161"/>
      <c r="BL43" s="161"/>
      <c r="BM43" s="161"/>
      <c r="BN43" s="161"/>
      <c r="BO43" s="161"/>
      <c r="BP43" s="161"/>
      <c r="BQ43" s="161"/>
      <c r="BR43" s="161"/>
      <c r="BS43" s="161"/>
      <c r="BT43" s="161"/>
      <c r="BU43" s="161"/>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row>
    <row r="44" spans="75:103" s="94" customFormat="1" ht="11.25">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row>
    <row r="45" spans="2:69" s="94" customFormat="1" ht="12.75">
      <c r="B45" s="156" t="s">
        <v>99</v>
      </c>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P45" s="160" t="s">
        <v>98</v>
      </c>
      <c r="AQ45" s="160"/>
      <c r="AR45" s="160"/>
      <c r="AS45" s="160"/>
      <c r="AT45" s="160"/>
      <c r="AU45" s="160"/>
      <c r="AV45" s="160"/>
      <c r="AW45" s="160"/>
      <c r="AX45" s="160"/>
      <c r="AY45" s="160"/>
      <c r="AZ45" s="160"/>
      <c r="BA45" s="160"/>
      <c r="BB45" s="160"/>
      <c r="BC45" s="160"/>
      <c r="BD45" s="160"/>
      <c r="BE45" s="160"/>
      <c r="BF45" s="160"/>
      <c r="BG45" s="160"/>
      <c r="BH45" s="160"/>
      <c r="BI45" s="160"/>
      <c r="BJ45" s="160"/>
      <c r="BK45" s="160"/>
      <c r="BL45" s="160"/>
      <c r="BM45" s="160"/>
      <c r="BN45" s="160"/>
      <c r="BO45" s="160"/>
      <c r="BP45" s="160"/>
      <c r="BQ45" s="160"/>
    </row>
    <row r="46" spans="19:69" s="97" customFormat="1" ht="11.25" customHeight="1">
      <c r="S46" s="161" t="s">
        <v>97</v>
      </c>
      <c r="T46" s="161"/>
      <c r="U46" s="161"/>
      <c r="V46" s="161"/>
      <c r="W46" s="161"/>
      <c r="X46" s="161"/>
      <c r="Y46" s="161"/>
      <c r="Z46" s="161"/>
      <c r="AA46" s="161"/>
      <c r="AB46" s="161"/>
      <c r="AC46" s="161"/>
      <c r="AD46" s="161"/>
      <c r="AE46" s="161"/>
      <c r="AF46" s="161"/>
      <c r="AG46" s="161"/>
      <c r="AH46" s="161"/>
      <c r="AI46" s="161"/>
      <c r="AJ46" s="161"/>
      <c r="AK46" s="161"/>
      <c r="AL46" s="161"/>
      <c r="AM46" s="94"/>
      <c r="AN46" s="94"/>
      <c r="AP46" s="161" t="s">
        <v>96</v>
      </c>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row>
    <row r="47" s="94" customFormat="1" ht="11.25">
      <c r="AX47" s="96"/>
    </row>
    <row r="48" spans="1:35" s="94" customFormat="1" ht="11.25">
      <c r="A48" s="157" t="s">
        <v>95</v>
      </c>
      <c r="B48" s="157"/>
      <c r="C48" s="158" t="s">
        <v>496</v>
      </c>
      <c r="D48" s="158"/>
      <c r="E48" s="158"/>
      <c r="F48" s="158"/>
      <c r="G48" s="159" t="s">
        <v>95</v>
      </c>
      <c r="H48" s="159"/>
      <c r="I48" s="158" t="s">
        <v>573</v>
      </c>
      <c r="J48" s="158"/>
      <c r="K48" s="158"/>
      <c r="L48" s="158"/>
      <c r="M48" s="158"/>
      <c r="N48" s="158"/>
      <c r="O48" s="158"/>
      <c r="P48" s="158"/>
      <c r="Q48" s="158"/>
      <c r="R48" s="158"/>
      <c r="S48" s="158"/>
      <c r="T48" s="158"/>
      <c r="U48" s="158"/>
      <c r="V48" s="158"/>
      <c r="W48" s="158"/>
      <c r="X48" s="158"/>
      <c r="Y48" s="158"/>
      <c r="Z48" s="158"/>
      <c r="AA48" s="159">
        <v>20</v>
      </c>
      <c r="AB48" s="159"/>
      <c r="AC48" s="159"/>
      <c r="AD48" s="159"/>
      <c r="AE48" s="162" t="s">
        <v>336</v>
      </c>
      <c r="AF48" s="162"/>
      <c r="AG48" s="162"/>
      <c r="AH48" s="162"/>
      <c r="AI48" s="94" t="s">
        <v>224</v>
      </c>
    </row>
    <row r="49" ht="3" customHeight="1"/>
  </sheetData>
  <sheetProtection selectLockedCells="1" selectUnlockedCells="1"/>
  <mergeCells count="208">
    <mergeCell ref="AB16:AG16"/>
    <mergeCell ref="A16:AA16"/>
    <mergeCell ref="AB19:AG19"/>
    <mergeCell ref="A13:AA13"/>
    <mergeCell ref="AB13:AG13"/>
    <mergeCell ref="A14:AA14"/>
    <mergeCell ref="AB14:AG14"/>
    <mergeCell ref="A15:AA15"/>
    <mergeCell ref="AB15:AG15"/>
    <mergeCell ref="A2:DD2"/>
    <mergeCell ref="A3:AA3"/>
    <mergeCell ref="AB3:AG3"/>
    <mergeCell ref="AH3:BB3"/>
    <mergeCell ref="BC3:BX3"/>
    <mergeCell ref="BY3:CN3"/>
    <mergeCell ref="CO3:DD3"/>
    <mergeCell ref="CO4:DD4"/>
    <mergeCell ref="A5:AA5"/>
    <mergeCell ref="AB5:AG5"/>
    <mergeCell ref="AH5:BB5"/>
    <mergeCell ref="BC5:BX5"/>
    <mergeCell ref="BY5:CN5"/>
    <mergeCell ref="CO5:DD5"/>
    <mergeCell ref="A4:AA4"/>
    <mergeCell ref="AB4:AG4"/>
    <mergeCell ref="BY4:CN4"/>
    <mergeCell ref="A10:AA10"/>
    <mergeCell ref="AB10:AG10"/>
    <mergeCell ref="A6:AA6"/>
    <mergeCell ref="A8:AA8"/>
    <mergeCell ref="AB8:AG9"/>
    <mergeCell ref="A9:AA9"/>
    <mergeCell ref="A7:AA7"/>
    <mergeCell ref="AB6:AG7"/>
    <mergeCell ref="AH4:BB4"/>
    <mergeCell ref="BC4:BX4"/>
    <mergeCell ref="BY6:CN7"/>
    <mergeCell ref="AH8:BB9"/>
    <mergeCell ref="BC8:BX9"/>
    <mergeCell ref="CO8:DD9"/>
    <mergeCell ref="BY8:CN9"/>
    <mergeCell ref="CO6:DD7"/>
    <mergeCell ref="AH6:BB7"/>
    <mergeCell ref="BC6:BX7"/>
    <mergeCell ref="AH10:BB10"/>
    <mergeCell ref="BC10:BX10"/>
    <mergeCell ref="CO11:DD11"/>
    <mergeCell ref="CO12:DD12"/>
    <mergeCell ref="BY10:CN10"/>
    <mergeCell ref="CO10:DD10"/>
    <mergeCell ref="BY12:CN12"/>
    <mergeCell ref="BY11:CN11"/>
    <mergeCell ref="AH11:BB11"/>
    <mergeCell ref="BC11:BX11"/>
    <mergeCell ref="AH12:BB12"/>
    <mergeCell ref="BC12:BX12"/>
    <mergeCell ref="A11:AA11"/>
    <mergeCell ref="AB11:AG11"/>
    <mergeCell ref="A12:AA12"/>
    <mergeCell ref="AB12:AG12"/>
    <mergeCell ref="AH13:BB13"/>
    <mergeCell ref="CO15:DD15"/>
    <mergeCell ref="CO13:DD13"/>
    <mergeCell ref="CO14:DD14"/>
    <mergeCell ref="BY14:CN14"/>
    <mergeCell ref="BC13:BX13"/>
    <mergeCell ref="BY13:CN13"/>
    <mergeCell ref="AH14:BB14"/>
    <mergeCell ref="CO19:DD19"/>
    <mergeCell ref="BY17:CN17"/>
    <mergeCell ref="CO17:DD17"/>
    <mergeCell ref="BY18:CN18"/>
    <mergeCell ref="CO18:DD18"/>
    <mergeCell ref="BY19:CN19"/>
    <mergeCell ref="AH16:BB16"/>
    <mergeCell ref="BY15:CN15"/>
    <mergeCell ref="BC16:BX16"/>
    <mergeCell ref="BC14:BX14"/>
    <mergeCell ref="AH15:BB15"/>
    <mergeCell ref="BC15:BX15"/>
    <mergeCell ref="BC18:BX18"/>
    <mergeCell ref="CO16:DD16"/>
    <mergeCell ref="A17:AA17"/>
    <mergeCell ref="BC17:BX17"/>
    <mergeCell ref="A18:AA18"/>
    <mergeCell ref="AB18:AG18"/>
    <mergeCell ref="AH18:BB18"/>
    <mergeCell ref="AB17:AG17"/>
    <mergeCell ref="AH17:BB17"/>
    <mergeCell ref="BY16:CN16"/>
    <mergeCell ref="AH19:BB19"/>
    <mergeCell ref="BC19:BX19"/>
    <mergeCell ref="A19:AA19"/>
    <mergeCell ref="AB20:AG20"/>
    <mergeCell ref="AH20:BB20"/>
    <mergeCell ref="BC20:BX20"/>
    <mergeCell ref="A20:AA20"/>
    <mergeCell ref="CO20:DD20"/>
    <mergeCell ref="BY21:CN21"/>
    <mergeCell ref="CO21:DD21"/>
    <mergeCell ref="A21:AA21"/>
    <mergeCell ref="AB21:AG21"/>
    <mergeCell ref="AH21:BB21"/>
    <mergeCell ref="BC21:BX21"/>
    <mergeCell ref="BY20:CN20"/>
    <mergeCell ref="A23:AA23"/>
    <mergeCell ref="A24:AA24"/>
    <mergeCell ref="AB24:AG24"/>
    <mergeCell ref="AH24:BB24"/>
    <mergeCell ref="AH22:BB23"/>
    <mergeCell ref="A22:AA22"/>
    <mergeCell ref="AB22:AG23"/>
    <mergeCell ref="AB25:AG25"/>
    <mergeCell ref="A26:AA26"/>
    <mergeCell ref="A28:AA28"/>
    <mergeCell ref="AB28:AG28"/>
    <mergeCell ref="A27:AA27"/>
    <mergeCell ref="AB27:AG27"/>
    <mergeCell ref="AB26:AG26"/>
    <mergeCell ref="A25:AA25"/>
    <mergeCell ref="AH26:BB26"/>
    <mergeCell ref="BC26:BX26"/>
    <mergeCell ref="AH25:BB25"/>
    <mergeCell ref="BY27:CN27"/>
    <mergeCell ref="BY26:CN26"/>
    <mergeCell ref="AH27:BB27"/>
    <mergeCell ref="BC27:BX27"/>
    <mergeCell ref="BC22:BX23"/>
    <mergeCell ref="BC24:BX24"/>
    <mergeCell ref="BC25:BX25"/>
    <mergeCell ref="BY24:CN24"/>
    <mergeCell ref="CO28:DD28"/>
    <mergeCell ref="BY28:CN28"/>
    <mergeCell ref="CO22:DD23"/>
    <mergeCell ref="CO24:DD24"/>
    <mergeCell ref="CO25:DD25"/>
    <mergeCell ref="BY25:CN25"/>
    <mergeCell ref="BY22:CN23"/>
    <mergeCell ref="CO27:DD27"/>
    <mergeCell ref="CO26:DD26"/>
    <mergeCell ref="A30:AA30"/>
    <mergeCell ref="AB30:AG30"/>
    <mergeCell ref="BC28:BX28"/>
    <mergeCell ref="AH30:BB30"/>
    <mergeCell ref="BC30:BX30"/>
    <mergeCell ref="A29:AA29"/>
    <mergeCell ref="AB29:AG29"/>
    <mergeCell ref="AH28:BB28"/>
    <mergeCell ref="AH29:BB29"/>
    <mergeCell ref="BC32:BX32"/>
    <mergeCell ref="BY32:CN32"/>
    <mergeCell ref="CO32:DD32"/>
    <mergeCell ref="CO30:DD30"/>
    <mergeCell ref="A31:AA31"/>
    <mergeCell ref="AB31:AG31"/>
    <mergeCell ref="AH31:BB31"/>
    <mergeCell ref="BC31:BX31"/>
    <mergeCell ref="CO31:DD31"/>
    <mergeCell ref="A32:AA32"/>
    <mergeCell ref="AB32:AG32"/>
    <mergeCell ref="CO36:DD36"/>
    <mergeCell ref="BC35:BX35"/>
    <mergeCell ref="BY35:CN35"/>
    <mergeCell ref="CO34:DD34"/>
    <mergeCell ref="BY36:CN36"/>
    <mergeCell ref="AH32:BB32"/>
    <mergeCell ref="CO35:DD35"/>
    <mergeCell ref="AH35:BB35"/>
    <mergeCell ref="BC33:BX33"/>
    <mergeCell ref="AH34:BB34"/>
    <mergeCell ref="BY33:CN33"/>
    <mergeCell ref="CO33:DD33"/>
    <mergeCell ref="BC34:BX34"/>
    <mergeCell ref="BY34:CN34"/>
    <mergeCell ref="CO29:DD29"/>
    <mergeCell ref="BY29:CN29"/>
    <mergeCell ref="BY31:CN31"/>
    <mergeCell ref="BY30:CN30"/>
    <mergeCell ref="BC29:BX29"/>
    <mergeCell ref="A33:AA33"/>
    <mergeCell ref="AB33:AG33"/>
    <mergeCell ref="AH33:BB33"/>
    <mergeCell ref="A34:AA34"/>
    <mergeCell ref="BC36:BX36"/>
    <mergeCell ref="AH36:BB36"/>
    <mergeCell ref="A36:AA36"/>
    <mergeCell ref="AL38:BM38"/>
    <mergeCell ref="AB34:AG34"/>
    <mergeCell ref="A35:AA35"/>
    <mergeCell ref="AB35:AG35"/>
    <mergeCell ref="A38:S38"/>
    <mergeCell ref="AB36:AG36"/>
    <mergeCell ref="AE48:AH48"/>
    <mergeCell ref="S46:AL46"/>
    <mergeCell ref="AP46:BQ46"/>
    <mergeCell ref="AP45:BQ45"/>
    <mergeCell ref="O39:AH39"/>
    <mergeCell ref="AL39:BM39"/>
    <mergeCell ref="B45:AL45"/>
    <mergeCell ref="A48:B48"/>
    <mergeCell ref="C48:F48"/>
    <mergeCell ref="G48:H48"/>
    <mergeCell ref="X42:AQ42"/>
    <mergeCell ref="AT42:BU42"/>
    <mergeCell ref="I48:Z48"/>
    <mergeCell ref="X43:AQ43"/>
    <mergeCell ref="AT43:BU43"/>
    <mergeCell ref="AA48:AD48"/>
  </mergeCells>
  <printOptions/>
  <pageMargins left="0.7479166666666667" right="0.7479166666666667" top="0.9840277777777777" bottom="0.9840277777777777" header="0.5118055555555555" footer="0.5118055555555555"/>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B1:F11"/>
  <sheetViews>
    <sheetView showGridLines="0" zoomScalePageLayoutView="0" workbookViewId="0" topLeftCell="A1">
      <selection activeCell="K8" sqref="K8"/>
    </sheetView>
  </sheetViews>
  <sheetFormatPr defaultColWidth="9.00390625" defaultRowHeight="12.75"/>
  <cols>
    <col min="1" max="1" width="1.12109375" style="0" customWidth="1"/>
    <col min="2" max="2" width="64.375" style="0" customWidth="1"/>
    <col min="3" max="3" width="1.625" style="0" customWidth="1"/>
    <col min="4" max="4" width="5.625" style="0" customWidth="1"/>
    <col min="5" max="6" width="16.00390625" style="0" customWidth="1"/>
  </cols>
  <sheetData>
    <row r="1" spans="2:6" ht="12.75">
      <c r="B1" s="132" t="s">
        <v>580</v>
      </c>
      <c r="C1" s="132"/>
      <c r="D1" s="138"/>
      <c r="E1" s="138"/>
      <c r="F1" s="138"/>
    </row>
    <row r="2" spans="2:6" ht="12.75">
      <c r="B2" s="132" t="s">
        <v>581</v>
      </c>
      <c r="C2" s="132"/>
      <c r="D2" s="138"/>
      <c r="E2" s="138"/>
      <c r="F2" s="138"/>
    </row>
    <row r="3" spans="2:6" ht="12.75">
      <c r="B3" s="133"/>
      <c r="C3" s="133"/>
      <c r="D3" s="139"/>
      <c r="E3" s="139"/>
      <c r="F3" s="139"/>
    </row>
    <row r="4" spans="2:6" ht="51">
      <c r="B4" s="133" t="s">
        <v>582</v>
      </c>
      <c r="C4" s="133"/>
      <c r="D4" s="139"/>
      <c r="E4" s="139"/>
      <c r="F4" s="139"/>
    </row>
    <row r="5" spans="2:6" ht="12.75">
      <c r="B5" s="133"/>
      <c r="C5" s="133"/>
      <c r="D5" s="139"/>
      <c r="E5" s="139"/>
      <c r="F5" s="139"/>
    </row>
    <row r="6" spans="2:6" ht="25.5">
      <c r="B6" s="132" t="s">
        <v>583</v>
      </c>
      <c r="C6" s="132"/>
      <c r="D6" s="138"/>
      <c r="E6" s="138" t="s">
        <v>584</v>
      </c>
      <c r="F6" s="138" t="s">
        <v>585</v>
      </c>
    </row>
    <row r="7" spans="2:6" ht="13.5" thickBot="1">
      <c r="B7" s="133"/>
      <c r="C7" s="133"/>
      <c r="D7" s="139"/>
      <c r="E7" s="139"/>
      <c r="F7" s="139"/>
    </row>
    <row r="8" spans="2:6" ht="51">
      <c r="B8" s="134" t="s">
        <v>586</v>
      </c>
      <c r="C8" s="135"/>
      <c r="D8" s="140"/>
      <c r="E8" s="140">
        <v>6</v>
      </c>
      <c r="F8" s="141"/>
    </row>
    <row r="9" spans="2:6" ht="13.5" thickBot="1">
      <c r="B9" s="136"/>
      <c r="C9" s="137"/>
      <c r="D9" s="142"/>
      <c r="E9" s="143" t="s">
        <v>587</v>
      </c>
      <c r="F9" s="144" t="s">
        <v>588</v>
      </c>
    </row>
    <row r="10" spans="2:6" ht="12.75">
      <c r="B10" s="133"/>
      <c r="C10" s="133"/>
      <c r="D10" s="139"/>
      <c r="E10" s="139"/>
      <c r="F10" s="139"/>
    </row>
    <row r="11" spans="2:6" ht="12.75">
      <c r="B11" s="133"/>
      <c r="C11" s="133"/>
      <c r="D11" s="139"/>
      <c r="E11" s="139"/>
      <c r="F11" s="139"/>
    </row>
  </sheetData>
  <sheetProtection/>
  <hyperlinks>
    <hyperlink ref="E9" location="'Доходы'!A22:A27" display="'Доходы'!A22:A27"/>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PK</cp:lastModifiedBy>
  <cp:lastPrinted>2014-03-17T14:20:25Z</cp:lastPrinted>
  <dcterms:created xsi:type="dcterms:W3CDTF">2010-04-13T12:58:24Z</dcterms:created>
  <dcterms:modified xsi:type="dcterms:W3CDTF">2014-03-17T14:22:40Z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